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1700" tabRatio="787" firstSheet="3" activeTab="8"/>
  </bookViews>
  <sheets>
    <sheet name="Tork box untuned runs" sheetId="1" r:id="rId1"/>
    <sheet name="Tork box SAFC tuned" sheetId="2" r:id="rId2"/>
    <sheet name="Tork box tuned vs untuned" sheetId="3" r:id="rId3"/>
    <sheet name="Injen vs Tork box untuned" sheetId="4" r:id="rId4"/>
    <sheet name="Injen untuned runs" sheetId="5" r:id="rId5"/>
    <sheet name="Injen tuned vs untuned" sheetId="6" r:id="rId6"/>
    <sheet name="Injen vs Tork box tuned" sheetId="7" r:id="rId7"/>
    <sheet name="Torque box runs" sheetId="8" r:id="rId8"/>
    <sheet name="Injen runs" sheetId="9" r:id="rId9"/>
  </sheets>
  <definedNames/>
  <calcPr fullCalcOnLoad="1"/>
</workbook>
</file>

<file path=xl/sharedStrings.xml><?xml version="1.0" encoding="utf-8"?>
<sst xmlns="http://schemas.openxmlformats.org/spreadsheetml/2006/main" count="371" uniqueCount="47">
  <si>
    <t>********</t>
  </si>
  <si>
    <t>Details</t>
  </si>
  <si>
    <t>Graph</t>
  </si>
  <si>
    <t>File:</t>
  </si>
  <si>
    <t>Gear</t>
  </si>
  <si>
    <t>Ratio</t>
  </si>
  <si>
    <t>=</t>
  </si>
  <si>
    <t>Speed</t>
  </si>
  <si>
    <t>RPM</t>
  </si>
  <si>
    <t>Power</t>
  </si>
  <si>
    <t>Tractive</t>
  </si>
  <si>
    <t>Temp</t>
  </si>
  <si>
    <t>Lambda</t>
  </si>
  <si>
    <t>VacBoost</t>
  </si>
  <si>
    <t>MPH</t>
  </si>
  <si>
    <t>HP</t>
  </si>
  <si>
    <t>Lb</t>
  </si>
  <si>
    <t>Ramp-Hold</t>
  </si>
  <si>
    <t>Modified</t>
  </si>
  <si>
    <t>A:0.997</t>
  </si>
  <si>
    <t>65.57:1</t>
  </si>
  <si>
    <t>A:0.996</t>
  </si>
  <si>
    <t>A:0.999</t>
  </si>
  <si>
    <t>A:0.998</t>
  </si>
  <si>
    <t>A:1.001</t>
  </si>
  <si>
    <t>Customer:</t>
  </si>
  <si>
    <t>Pat Olsen</t>
  </si>
  <si>
    <t>Details:</t>
  </si>
  <si>
    <t>1997 Subaru Legacy</t>
  </si>
  <si>
    <t>I.D. :</t>
  </si>
  <si>
    <t>Vehicle Type:</t>
  </si>
  <si>
    <t>4WD Center Viscous</t>
  </si>
  <si>
    <t>Inertia:</t>
  </si>
  <si>
    <t>100 kg</t>
  </si>
  <si>
    <t>Ramp-up Rate = 8 for all runs</t>
  </si>
  <si>
    <t>(inHg)</t>
  </si>
  <si>
    <t>AFR</t>
  </si>
  <si>
    <t>Torque</t>
  </si>
  <si>
    <t>ft-lb</t>
  </si>
  <si>
    <t>Graph File:</t>
  </si>
  <si>
    <t>Average of runs 14-16 (S-AFC set to all 0s)</t>
  </si>
  <si>
    <t>Runs 17 - 19 were with S-AFC dialed in to improve AFR</t>
  </si>
  <si>
    <t>208627.020</t>
  </si>
  <si>
    <t>Average of runs 21-23 (S-AFC set to all 0s)</t>
  </si>
  <si>
    <t>Average of runs 24-26 (S-AFC tuned)</t>
  </si>
  <si>
    <t>Torque Gains</t>
  </si>
  <si>
    <t>Made up numbers on this row since pull started at 2500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</si>
</sst>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Torque Box untuned runs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Run3 HP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'Torque box runs'!$B$86:$B$103</c:f>
              <c:numCache>
                <c:ptCount val="18"/>
                <c:pt idx="0">
                  <c:v>2250</c:v>
                </c:pt>
                <c:pt idx="1">
                  <c:v>2500</c:v>
                </c:pt>
                <c:pt idx="2">
                  <c:v>2750</c:v>
                </c:pt>
                <c:pt idx="3">
                  <c:v>3000</c:v>
                </c:pt>
                <c:pt idx="4">
                  <c:v>3250</c:v>
                </c:pt>
                <c:pt idx="5">
                  <c:v>3500</c:v>
                </c:pt>
                <c:pt idx="6">
                  <c:v>3750</c:v>
                </c:pt>
                <c:pt idx="7">
                  <c:v>4000</c:v>
                </c:pt>
                <c:pt idx="8">
                  <c:v>4250</c:v>
                </c:pt>
                <c:pt idx="9">
                  <c:v>4500</c:v>
                </c:pt>
                <c:pt idx="10">
                  <c:v>4750</c:v>
                </c:pt>
                <c:pt idx="11">
                  <c:v>5000</c:v>
                </c:pt>
                <c:pt idx="12">
                  <c:v>5250</c:v>
                </c:pt>
                <c:pt idx="13">
                  <c:v>5500</c:v>
                </c:pt>
                <c:pt idx="14">
                  <c:v>5750</c:v>
                </c:pt>
                <c:pt idx="15">
                  <c:v>6000</c:v>
                </c:pt>
                <c:pt idx="16">
                  <c:v>6250</c:v>
                </c:pt>
                <c:pt idx="17">
                  <c:v>6500</c:v>
                </c:pt>
              </c:numCache>
            </c:numRef>
          </c:cat>
          <c:val>
            <c:numRef>
              <c:f>'Torque box runs'!$C$86:$C$103</c:f>
              <c:numCache>
                <c:ptCount val="18"/>
                <c:pt idx="0">
                  <c:v>45.6</c:v>
                </c:pt>
                <c:pt idx="1">
                  <c:v>55.3</c:v>
                </c:pt>
                <c:pt idx="2">
                  <c:v>61.2</c:v>
                </c:pt>
                <c:pt idx="3">
                  <c:v>65.8</c:v>
                </c:pt>
                <c:pt idx="4">
                  <c:v>71.8</c:v>
                </c:pt>
                <c:pt idx="5">
                  <c:v>80.9</c:v>
                </c:pt>
                <c:pt idx="6">
                  <c:v>87.6</c:v>
                </c:pt>
                <c:pt idx="7">
                  <c:v>96.5</c:v>
                </c:pt>
                <c:pt idx="8">
                  <c:v>101.6</c:v>
                </c:pt>
                <c:pt idx="9">
                  <c:v>107.2</c:v>
                </c:pt>
                <c:pt idx="10">
                  <c:v>110.6</c:v>
                </c:pt>
                <c:pt idx="11">
                  <c:v>114.2</c:v>
                </c:pt>
                <c:pt idx="12">
                  <c:v>119.2</c:v>
                </c:pt>
                <c:pt idx="13">
                  <c:v>120.9</c:v>
                </c:pt>
                <c:pt idx="14">
                  <c:v>121.8</c:v>
                </c:pt>
                <c:pt idx="15">
                  <c:v>120.3</c:v>
                </c:pt>
                <c:pt idx="16">
                  <c:v>117.6</c:v>
                </c:pt>
                <c:pt idx="17">
                  <c:v>113.1</c:v>
                </c:pt>
              </c:numCache>
            </c:numRef>
          </c:val>
          <c:smooth val="0"/>
        </c:ser>
        <c:ser>
          <c:idx val="1"/>
          <c:order val="1"/>
          <c:tx>
            <c:v>Run3 Tq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'Torque box runs'!$B$86:$B$103</c:f>
              <c:numCache>
                <c:ptCount val="18"/>
                <c:pt idx="0">
                  <c:v>2250</c:v>
                </c:pt>
                <c:pt idx="1">
                  <c:v>2500</c:v>
                </c:pt>
                <c:pt idx="2">
                  <c:v>2750</c:v>
                </c:pt>
                <c:pt idx="3">
                  <c:v>3000</c:v>
                </c:pt>
                <c:pt idx="4">
                  <c:v>3250</c:v>
                </c:pt>
                <c:pt idx="5">
                  <c:v>3500</c:v>
                </c:pt>
                <c:pt idx="6">
                  <c:v>3750</c:v>
                </c:pt>
                <c:pt idx="7">
                  <c:v>4000</c:v>
                </c:pt>
                <c:pt idx="8">
                  <c:v>4250</c:v>
                </c:pt>
                <c:pt idx="9">
                  <c:v>4500</c:v>
                </c:pt>
                <c:pt idx="10">
                  <c:v>4750</c:v>
                </c:pt>
                <c:pt idx="11">
                  <c:v>5000</c:v>
                </c:pt>
                <c:pt idx="12">
                  <c:v>5250</c:v>
                </c:pt>
                <c:pt idx="13">
                  <c:v>5500</c:v>
                </c:pt>
                <c:pt idx="14">
                  <c:v>5750</c:v>
                </c:pt>
                <c:pt idx="15">
                  <c:v>6000</c:v>
                </c:pt>
                <c:pt idx="16">
                  <c:v>6250</c:v>
                </c:pt>
                <c:pt idx="17">
                  <c:v>6500</c:v>
                </c:pt>
              </c:numCache>
            </c:numRef>
          </c:cat>
          <c:val>
            <c:numRef>
              <c:f>'Torque box runs'!$I$86:$I$103</c:f>
              <c:numCache>
                <c:ptCount val="18"/>
                <c:pt idx="0">
                  <c:v>106.44053333333333</c:v>
                </c:pt>
                <c:pt idx="1">
                  <c:v>116.17424</c:v>
                </c:pt>
                <c:pt idx="2">
                  <c:v>116.88087272727273</c:v>
                </c:pt>
                <c:pt idx="3">
                  <c:v>115.19386666666666</c:v>
                </c:pt>
                <c:pt idx="4">
                  <c:v>116.02879999999999</c:v>
                </c:pt>
                <c:pt idx="5">
                  <c:v>121.39622857142858</c:v>
                </c:pt>
                <c:pt idx="6">
                  <c:v>122.68672</c:v>
                </c:pt>
                <c:pt idx="7">
                  <c:v>126.7045</c:v>
                </c:pt>
                <c:pt idx="8">
                  <c:v>125.55369411764705</c:v>
                </c:pt>
                <c:pt idx="9">
                  <c:v>125.11431111111112</c:v>
                </c:pt>
                <c:pt idx="10">
                  <c:v>122.28867368421052</c:v>
                </c:pt>
                <c:pt idx="11">
                  <c:v>119.95568</c:v>
                </c:pt>
                <c:pt idx="12">
                  <c:v>119.24540952380953</c:v>
                </c:pt>
                <c:pt idx="13">
                  <c:v>115.4485090909091</c:v>
                </c:pt>
                <c:pt idx="14">
                  <c:v>111.25106086956521</c:v>
                </c:pt>
                <c:pt idx="15">
                  <c:v>105.3026</c:v>
                </c:pt>
                <c:pt idx="16">
                  <c:v>98.821632</c:v>
                </c:pt>
                <c:pt idx="17">
                  <c:v>91.3848</c:v>
                </c:pt>
              </c:numCache>
            </c:numRef>
          </c:val>
          <c:smooth val="0"/>
        </c:ser>
        <c:ser>
          <c:idx val="2"/>
          <c:order val="2"/>
          <c:tx>
            <c:v>Run2 HP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'Torque box runs'!$C$62:$C$79</c:f>
              <c:numCache>
                <c:ptCount val="18"/>
                <c:pt idx="0">
                  <c:v>46.1</c:v>
                </c:pt>
                <c:pt idx="1">
                  <c:v>55.1</c:v>
                </c:pt>
                <c:pt idx="2">
                  <c:v>61.4</c:v>
                </c:pt>
                <c:pt idx="3">
                  <c:v>66.3</c:v>
                </c:pt>
                <c:pt idx="4">
                  <c:v>72.1</c:v>
                </c:pt>
                <c:pt idx="5">
                  <c:v>80.5</c:v>
                </c:pt>
                <c:pt idx="6">
                  <c:v>90.5</c:v>
                </c:pt>
                <c:pt idx="7">
                  <c:v>97.5</c:v>
                </c:pt>
                <c:pt idx="8">
                  <c:v>101.4</c:v>
                </c:pt>
                <c:pt idx="9">
                  <c:v>106.9</c:v>
                </c:pt>
                <c:pt idx="10">
                  <c:v>109.9</c:v>
                </c:pt>
                <c:pt idx="11">
                  <c:v>113.8</c:v>
                </c:pt>
                <c:pt idx="12">
                  <c:v>118.3</c:v>
                </c:pt>
                <c:pt idx="13">
                  <c:v>121.1</c:v>
                </c:pt>
                <c:pt idx="14">
                  <c:v>121.8</c:v>
                </c:pt>
                <c:pt idx="15">
                  <c:v>119.4</c:v>
                </c:pt>
                <c:pt idx="16">
                  <c:v>117.3</c:v>
                </c:pt>
                <c:pt idx="17">
                  <c:v>112.2</c:v>
                </c:pt>
              </c:numCache>
            </c:numRef>
          </c:val>
          <c:smooth val="0"/>
        </c:ser>
        <c:ser>
          <c:idx val="3"/>
          <c:order val="3"/>
          <c:tx>
            <c:v>Run2 Tq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'Torque box runs'!$I$62:$I$79</c:f>
              <c:numCache>
                <c:ptCount val="18"/>
                <c:pt idx="0">
                  <c:v>107.60764444444445</c:v>
                </c:pt>
                <c:pt idx="1">
                  <c:v>115.75408</c:v>
                </c:pt>
                <c:pt idx="2">
                  <c:v>117.26283636363635</c:v>
                </c:pt>
                <c:pt idx="3">
                  <c:v>116.0692</c:v>
                </c:pt>
                <c:pt idx="4">
                  <c:v>116.51359999999998</c:v>
                </c:pt>
                <c:pt idx="5">
                  <c:v>120.796</c:v>
                </c:pt>
                <c:pt idx="6">
                  <c:v>126.74826666666667</c:v>
                </c:pt>
                <c:pt idx="7">
                  <c:v>128.0175</c:v>
                </c:pt>
                <c:pt idx="8">
                  <c:v>125.3065411764706</c:v>
                </c:pt>
                <c:pt idx="9">
                  <c:v>124.76417777777779</c:v>
                </c:pt>
                <c:pt idx="10">
                  <c:v>121.51469473684212</c:v>
                </c:pt>
                <c:pt idx="11">
                  <c:v>119.53551999999999</c:v>
                </c:pt>
                <c:pt idx="12">
                  <c:v>118.34506666666667</c:v>
                </c:pt>
                <c:pt idx="13">
                  <c:v>115.6394909090909</c:v>
                </c:pt>
                <c:pt idx="14">
                  <c:v>111.25106086956521</c:v>
                </c:pt>
                <c:pt idx="15">
                  <c:v>104.51480000000001</c:v>
                </c:pt>
                <c:pt idx="16">
                  <c:v>98.569536</c:v>
                </c:pt>
                <c:pt idx="17">
                  <c:v>90.6576</c:v>
                </c:pt>
              </c:numCache>
            </c:numRef>
          </c:val>
          <c:smooth val="0"/>
        </c:ser>
        <c:ser>
          <c:idx val="4"/>
          <c:order val="4"/>
          <c:tx>
            <c:v>Run1 HP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'Torque box runs'!$C$38:$C$55</c:f>
              <c:numCache>
                <c:ptCount val="18"/>
                <c:pt idx="0">
                  <c:v>44.6</c:v>
                </c:pt>
                <c:pt idx="1">
                  <c:v>54.2</c:v>
                </c:pt>
                <c:pt idx="2">
                  <c:v>61</c:v>
                </c:pt>
                <c:pt idx="3">
                  <c:v>66.2</c:v>
                </c:pt>
                <c:pt idx="4">
                  <c:v>71.8</c:v>
                </c:pt>
                <c:pt idx="5">
                  <c:v>81.2</c:v>
                </c:pt>
                <c:pt idx="6">
                  <c:v>89.5</c:v>
                </c:pt>
                <c:pt idx="7">
                  <c:v>96.3</c:v>
                </c:pt>
                <c:pt idx="8">
                  <c:v>100.7</c:v>
                </c:pt>
                <c:pt idx="9">
                  <c:v>105.5</c:v>
                </c:pt>
                <c:pt idx="10">
                  <c:v>108.7</c:v>
                </c:pt>
                <c:pt idx="11">
                  <c:v>112.1</c:v>
                </c:pt>
                <c:pt idx="12">
                  <c:v>117.2</c:v>
                </c:pt>
                <c:pt idx="13">
                  <c:v>119.5</c:v>
                </c:pt>
                <c:pt idx="14">
                  <c:v>120.2</c:v>
                </c:pt>
                <c:pt idx="15">
                  <c:v>118.5</c:v>
                </c:pt>
                <c:pt idx="16">
                  <c:v>116.1</c:v>
                </c:pt>
                <c:pt idx="17">
                  <c:v>111.2</c:v>
                </c:pt>
              </c:numCache>
            </c:numRef>
          </c:val>
          <c:smooth val="0"/>
        </c:ser>
        <c:ser>
          <c:idx val="5"/>
          <c:order val="5"/>
          <c:tx>
            <c:v>Run1 Tq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'Torque box runs'!$I$38:$I$55</c:f>
              <c:numCache>
                <c:ptCount val="18"/>
                <c:pt idx="0">
                  <c:v>104.10631111111111</c:v>
                </c:pt>
                <c:pt idx="1">
                  <c:v>113.86336000000001</c:v>
                </c:pt>
                <c:pt idx="2">
                  <c:v>116.4989090909091</c:v>
                </c:pt>
                <c:pt idx="3">
                  <c:v>115.89413333333334</c:v>
                </c:pt>
                <c:pt idx="4">
                  <c:v>116.02879999999999</c:v>
                </c:pt>
                <c:pt idx="5">
                  <c:v>121.8464</c:v>
                </c:pt>
                <c:pt idx="6">
                  <c:v>125.34773333333334</c:v>
                </c:pt>
                <c:pt idx="7">
                  <c:v>126.44189999999999</c:v>
                </c:pt>
                <c:pt idx="8">
                  <c:v>124.44150588235294</c:v>
                </c:pt>
                <c:pt idx="9">
                  <c:v>123.13022222222222</c:v>
                </c:pt>
                <c:pt idx="10">
                  <c:v>120.18787368421053</c:v>
                </c:pt>
                <c:pt idx="11">
                  <c:v>117.74983999999999</c:v>
                </c:pt>
                <c:pt idx="12">
                  <c:v>117.24464761904763</c:v>
                </c:pt>
                <c:pt idx="13">
                  <c:v>114.11163636363636</c:v>
                </c:pt>
                <c:pt idx="14">
                  <c:v>109.7896347826087</c:v>
                </c:pt>
                <c:pt idx="15">
                  <c:v>103.727</c:v>
                </c:pt>
                <c:pt idx="16">
                  <c:v>97.56115199999999</c:v>
                </c:pt>
                <c:pt idx="17">
                  <c:v>89.84960000000001</c:v>
                </c:pt>
              </c:numCache>
            </c:numRef>
          </c:val>
          <c:smooth val="0"/>
        </c:ser>
        <c:axId val="45697573"/>
        <c:axId val="8624974"/>
      </c:lineChart>
      <c:lineChart>
        <c:grouping val="standard"/>
        <c:varyColors val="0"/>
        <c:ser>
          <c:idx val="6"/>
          <c:order val="6"/>
          <c:tx>
            <c:v>Run3 AFR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'Torque box runs'!$F$86:$F$103</c:f>
              <c:numCache>
                <c:ptCount val="18"/>
                <c:pt idx="0">
                  <c:v>14.5</c:v>
                </c:pt>
                <c:pt idx="1">
                  <c:v>14.4</c:v>
                </c:pt>
                <c:pt idx="2">
                  <c:v>14.3</c:v>
                </c:pt>
                <c:pt idx="3">
                  <c:v>14.4</c:v>
                </c:pt>
                <c:pt idx="4">
                  <c:v>14.4</c:v>
                </c:pt>
                <c:pt idx="5">
                  <c:v>14.5</c:v>
                </c:pt>
                <c:pt idx="6">
                  <c:v>14.6</c:v>
                </c:pt>
                <c:pt idx="7">
                  <c:v>14.3</c:v>
                </c:pt>
                <c:pt idx="8">
                  <c:v>13.6</c:v>
                </c:pt>
                <c:pt idx="9">
                  <c:v>13.4</c:v>
                </c:pt>
                <c:pt idx="10">
                  <c:v>13.2</c:v>
                </c:pt>
                <c:pt idx="11">
                  <c:v>13</c:v>
                </c:pt>
                <c:pt idx="12">
                  <c:v>12.8</c:v>
                </c:pt>
                <c:pt idx="13">
                  <c:v>12.6</c:v>
                </c:pt>
                <c:pt idx="14">
                  <c:v>12.5</c:v>
                </c:pt>
                <c:pt idx="15">
                  <c:v>12.3</c:v>
                </c:pt>
                <c:pt idx="16">
                  <c:v>12.3</c:v>
                </c:pt>
                <c:pt idx="17">
                  <c:v>12.2</c:v>
                </c:pt>
              </c:numCache>
            </c:numRef>
          </c:val>
          <c:smooth val="0"/>
        </c:ser>
        <c:axId val="10515903"/>
        <c:axId val="27534264"/>
      </c:lineChart>
      <c:catAx>
        <c:axId val="45697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624974"/>
        <c:crosses val="autoZero"/>
        <c:auto val="1"/>
        <c:lblOffset val="100"/>
        <c:noMultiLvlLbl val="0"/>
      </c:catAx>
      <c:valAx>
        <c:axId val="8624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 and Tq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97573"/>
        <c:crossesAt val="1"/>
        <c:crossBetween val="midCat"/>
        <c:dispUnits/>
      </c:valAx>
      <c:catAx>
        <c:axId val="10515903"/>
        <c:scaling>
          <c:orientation val="minMax"/>
        </c:scaling>
        <c:axPos val="b"/>
        <c:delete val="1"/>
        <c:majorTickMark val="in"/>
        <c:minorTickMark val="none"/>
        <c:tickLblPos val="nextTo"/>
        <c:crossAx val="27534264"/>
        <c:crosses val="autoZero"/>
        <c:auto val="1"/>
        <c:lblOffset val="100"/>
        <c:noMultiLvlLbl val="0"/>
      </c:catAx>
      <c:valAx>
        <c:axId val="27534264"/>
        <c:scaling>
          <c:orientation val="minMax"/>
          <c:max val="19"/>
          <c:min val="12"/>
        </c:scaling>
        <c:axPos val="l"/>
        <c:delete val="0"/>
        <c:numFmt formatCode="General" sourceLinked="1"/>
        <c:majorTickMark val="in"/>
        <c:minorTickMark val="none"/>
        <c:tickLblPos val="nextTo"/>
        <c:crossAx val="10515903"/>
        <c:crosses val="max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S-AFC runs with Torque Box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HP 17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'Torque box runs'!$B$113:$B$130</c:f>
              <c:numCache>
                <c:ptCount val="18"/>
                <c:pt idx="0">
                  <c:v>2250</c:v>
                </c:pt>
                <c:pt idx="1">
                  <c:v>2500</c:v>
                </c:pt>
                <c:pt idx="2">
                  <c:v>2750</c:v>
                </c:pt>
                <c:pt idx="3">
                  <c:v>3000</c:v>
                </c:pt>
                <c:pt idx="4">
                  <c:v>3250</c:v>
                </c:pt>
                <c:pt idx="5">
                  <c:v>3500</c:v>
                </c:pt>
                <c:pt idx="6">
                  <c:v>3750</c:v>
                </c:pt>
                <c:pt idx="7">
                  <c:v>4000</c:v>
                </c:pt>
                <c:pt idx="8">
                  <c:v>4250</c:v>
                </c:pt>
                <c:pt idx="9">
                  <c:v>4500</c:v>
                </c:pt>
                <c:pt idx="10">
                  <c:v>4750</c:v>
                </c:pt>
                <c:pt idx="11">
                  <c:v>5000</c:v>
                </c:pt>
                <c:pt idx="12">
                  <c:v>5250</c:v>
                </c:pt>
                <c:pt idx="13">
                  <c:v>5500</c:v>
                </c:pt>
                <c:pt idx="14">
                  <c:v>5750</c:v>
                </c:pt>
                <c:pt idx="15">
                  <c:v>6000</c:v>
                </c:pt>
                <c:pt idx="16">
                  <c:v>6250</c:v>
                </c:pt>
                <c:pt idx="17">
                  <c:v>6500</c:v>
                </c:pt>
              </c:numCache>
            </c:numRef>
          </c:cat>
          <c:val>
            <c:numRef>
              <c:f>'Torque box runs'!$C$113:$C$130</c:f>
              <c:numCache>
                <c:ptCount val="18"/>
                <c:pt idx="0">
                  <c:v>45.1</c:v>
                </c:pt>
                <c:pt idx="1">
                  <c:v>54.4</c:v>
                </c:pt>
                <c:pt idx="2">
                  <c:v>60.8</c:v>
                </c:pt>
                <c:pt idx="3">
                  <c:v>66.2</c:v>
                </c:pt>
                <c:pt idx="4">
                  <c:v>72</c:v>
                </c:pt>
                <c:pt idx="5">
                  <c:v>80.6</c:v>
                </c:pt>
                <c:pt idx="6">
                  <c:v>89</c:v>
                </c:pt>
                <c:pt idx="7">
                  <c:v>97.2</c:v>
                </c:pt>
                <c:pt idx="8">
                  <c:v>101.4</c:v>
                </c:pt>
                <c:pt idx="9">
                  <c:v>107.5</c:v>
                </c:pt>
                <c:pt idx="10">
                  <c:v>110.2</c:v>
                </c:pt>
                <c:pt idx="11">
                  <c:v>113.9</c:v>
                </c:pt>
                <c:pt idx="12">
                  <c:v>118.5</c:v>
                </c:pt>
                <c:pt idx="13">
                  <c:v>120.9</c:v>
                </c:pt>
                <c:pt idx="14">
                  <c:v>121.9</c:v>
                </c:pt>
                <c:pt idx="15">
                  <c:v>121.4</c:v>
                </c:pt>
                <c:pt idx="16">
                  <c:v>119.4</c:v>
                </c:pt>
                <c:pt idx="17">
                  <c:v>114.6</c:v>
                </c:pt>
              </c:numCache>
            </c:numRef>
          </c:val>
          <c:smooth val="0"/>
        </c:ser>
        <c:ser>
          <c:idx val="1"/>
          <c:order val="1"/>
          <c:tx>
            <c:v>TQ 17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'Torque box runs'!$B$113:$B$130</c:f>
              <c:numCache>
                <c:ptCount val="18"/>
                <c:pt idx="0">
                  <c:v>2250</c:v>
                </c:pt>
                <c:pt idx="1">
                  <c:v>2500</c:v>
                </c:pt>
                <c:pt idx="2">
                  <c:v>2750</c:v>
                </c:pt>
                <c:pt idx="3">
                  <c:v>3000</c:v>
                </c:pt>
                <c:pt idx="4">
                  <c:v>3250</c:v>
                </c:pt>
                <c:pt idx="5">
                  <c:v>3500</c:v>
                </c:pt>
                <c:pt idx="6">
                  <c:v>3750</c:v>
                </c:pt>
                <c:pt idx="7">
                  <c:v>4000</c:v>
                </c:pt>
                <c:pt idx="8">
                  <c:v>4250</c:v>
                </c:pt>
                <c:pt idx="9">
                  <c:v>4500</c:v>
                </c:pt>
                <c:pt idx="10">
                  <c:v>4750</c:v>
                </c:pt>
                <c:pt idx="11">
                  <c:v>5000</c:v>
                </c:pt>
                <c:pt idx="12">
                  <c:v>5250</c:v>
                </c:pt>
                <c:pt idx="13">
                  <c:v>5500</c:v>
                </c:pt>
                <c:pt idx="14">
                  <c:v>5750</c:v>
                </c:pt>
                <c:pt idx="15">
                  <c:v>6000</c:v>
                </c:pt>
                <c:pt idx="16">
                  <c:v>6250</c:v>
                </c:pt>
                <c:pt idx="17">
                  <c:v>6500</c:v>
                </c:pt>
              </c:numCache>
            </c:numRef>
          </c:cat>
          <c:val>
            <c:numRef>
              <c:f>'Torque box runs'!$I$113:$I$130</c:f>
              <c:numCache>
                <c:ptCount val="18"/>
                <c:pt idx="0">
                  <c:v>105.27342222222222</c:v>
                </c:pt>
                <c:pt idx="1">
                  <c:v>114.28352</c:v>
                </c:pt>
                <c:pt idx="2">
                  <c:v>116.11694545454544</c:v>
                </c:pt>
                <c:pt idx="3">
                  <c:v>115.89413333333334</c:v>
                </c:pt>
                <c:pt idx="4">
                  <c:v>116.352</c:v>
                </c:pt>
                <c:pt idx="5">
                  <c:v>120.94605714285713</c:v>
                </c:pt>
                <c:pt idx="6">
                  <c:v>124.64746666666667</c:v>
                </c:pt>
                <c:pt idx="7">
                  <c:v>127.62360000000001</c:v>
                </c:pt>
                <c:pt idx="8">
                  <c:v>125.3065411764706</c:v>
                </c:pt>
                <c:pt idx="9">
                  <c:v>125.46444444444444</c:v>
                </c:pt>
                <c:pt idx="10">
                  <c:v>121.8464</c:v>
                </c:pt>
                <c:pt idx="11">
                  <c:v>119.64056000000001</c:v>
                </c:pt>
                <c:pt idx="12">
                  <c:v>118.54514285714286</c:v>
                </c:pt>
                <c:pt idx="13">
                  <c:v>115.4485090909091</c:v>
                </c:pt>
                <c:pt idx="14">
                  <c:v>111.34240000000001</c:v>
                </c:pt>
                <c:pt idx="15">
                  <c:v>106.26546666666667</c:v>
                </c:pt>
                <c:pt idx="16">
                  <c:v>100.334208</c:v>
                </c:pt>
                <c:pt idx="17">
                  <c:v>92.59679999999999</c:v>
                </c:pt>
              </c:numCache>
            </c:numRef>
          </c:val>
          <c:smooth val="0"/>
        </c:ser>
        <c:ser>
          <c:idx val="2"/>
          <c:order val="2"/>
          <c:tx>
            <c:v>HP 18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'Torque box runs'!$C$137:$C$154</c:f>
              <c:numCache>
                <c:ptCount val="18"/>
                <c:pt idx="0">
                  <c:v>48.1</c:v>
                </c:pt>
                <c:pt idx="1">
                  <c:v>56.5</c:v>
                </c:pt>
                <c:pt idx="2">
                  <c:v>63</c:v>
                </c:pt>
                <c:pt idx="3">
                  <c:v>68.4</c:v>
                </c:pt>
                <c:pt idx="4">
                  <c:v>75.1</c:v>
                </c:pt>
                <c:pt idx="5">
                  <c:v>83.5</c:v>
                </c:pt>
                <c:pt idx="6">
                  <c:v>93.3</c:v>
                </c:pt>
                <c:pt idx="7">
                  <c:v>98.4</c:v>
                </c:pt>
                <c:pt idx="8">
                  <c:v>102.5</c:v>
                </c:pt>
                <c:pt idx="9">
                  <c:v>107.4</c:v>
                </c:pt>
                <c:pt idx="10">
                  <c:v>110.6</c:v>
                </c:pt>
                <c:pt idx="11">
                  <c:v>114.3</c:v>
                </c:pt>
                <c:pt idx="12">
                  <c:v>118.7</c:v>
                </c:pt>
                <c:pt idx="13">
                  <c:v>121.4</c:v>
                </c:pt>
                <c:pt idx="14">
                  <c:v>122.1</c:v>
                </c:pt>
                <c:pt idx="15">
                  <c:v>122</c:v>
                </c:pt>
                <c:pt idx="16">
                  <c:v>119.6</c:v>
                </c:pt>
                <c:pt idx="17">
                  <c:v>115.2</c:v>
                </c:pt>
              </c:numCache>
            </c:numRef>
          </c:val>
          <c:smooth val="0"/>
        </c:ser>
        <c:ser>
          <c:idx val="3"/>
          <c:order val="3"/>
          <c:tx>
            <c:v>TQ 18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'Torque box runs'!$I$137:$I$154</c:f>
              <c:numCache>
                <c:ptCount val="18"/>
                <c:pt idx="0">
                  <c:v>112.27608888888889</c:v>
                </c:pt>
                <c:pt idx="1">
                  <c:v>118.6952</c:v>
                </c:pt>
                <c:pt idx="2">
                  <c:v>120.31854545454546</c:v>
                </c:pt>
                <c:pt idx="3">
                  <c:v>119.74560000000001</c:v>
                </c:pt>
                <c:pt idx="4">
                  <c:v>121.36159999999998</c:v>
                </c:pt>
                <c:pt idx="5">
                  <c:v>125.29771428571429</c:v>
                </c:pt>
                <c:pt idx="6">
                  <c:v>130.66976</c:v>
                </c:pt>
                <c:pt idx="7">
                  <c:v>129.19920000000002</c:v>
                </c:pt>
                <c:pt idx="8">
                  <c:v>126.66588235294118</c:v>
                </c:pt>
                <c:pt idx="9">
                  <c:v>125.34773333333334</c:v>
                </c:pt>
                <c:pt idx="10">
                  <c:v>122.28867368421052</c:v>
                </c:pt>
                <c:pt idx="11">
                  <c:v>120.06071999999999</c:v>
                </c:pt>
                <c:pt idx="12">
                  <c:v>118.74521904761905</c:v>
                </c:pt>
                <c:pt idx="13">
                  <c:v>115.92596363636365</c:v>
                </c:pt>
                <c:pt idx="14">
                  <c:v>111.52507826086956</c:v>
                </c:pt>
                <c:pt idx="15">
                  <c:v>106.79066666666667</c:v>
                </c:pt>
                <c:pt idx="16">
                  <c:v>100.50227199999999</c:v>
                </c:pt>
                <c:pt idx="17">
                  <c:v>93.08160000000001</c:v>
                </c:pt>
              </c:numCache>
            </c:numRef>
          </c:val>
          <c:smooth val="0"/>
        </c:ser>
        <c:ser>
          <c:idx val="4"/>
          <c:order val="4"/>
          <c:tx>
            <c:v>HP 19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'Torque box runs'!$C$162:$C$179</c:f>
              <c:numCache>
                <c:ptCount val="18"/>
                <c:pt idx="0">
                  <c:v>48.7</c:v>
                </c:pt>
                <c:pt idx="1">
                  <c:v>57</c:v>
                </c:pt>
                <c:pt idx="2">
                  <c:v>62.6</c:v>
                </c:pt>
                <c:pt idx="3">
                  <c:v>68.7</c:v>
                </c:pt>
                <c:pt idx="4">
                  <c:v>74.7</c:v>
                </c:pt>
                <c:pt idx="5">
                  <c:v>84.1</c:v>
                </c:pt>
                <c:pt idx="6">
                  <c:v>92.3</c:v>
                </c:pt>
                <c:pt idx="7">
                  <c:v>98.2</c:v>
                </c:pt>
                <c:pt idx="8">
                  <c:v>102.4</c:v>
                </c:pt>
                <c:pt idx="9">
                  <c:v>107.6</c:v>
                </c:pt>
                <c:pt idx="10">
                  <c:v>110.4</c:v>
                </c:pt>
                <c:pt idx="11">
                  <c:v>113.3</c:v>
                </c:pt>
                <c:pt idx="12">
                  <c:v>118.1</c:v>
                </c:pt>
                <c:pt idx="13">
                  <c:v>120.9</c:v>
                </c:pt>
                <c:pt idx="14">
                  <c:v>122.3</c:v>
                </c:pt>
                <c:pt idx="15">
                  <c:v>121.3</c:v>
                </c:pt>
                <c:pt idx="16">
                  <c:v>119.8</c:v>
                </c:pt>
                <c:pt idx="17">
                  <c:v>115.5</c:v>
                </c:pt>
              </c:numCache>
            </c:numRef>
          </c:val>
          <c:smooth val="0"/>
        </c:ser>
        <c:ser>
          <c:idx val="5"/>
          <c:order val="5"/>
          <c:tx>
            <c:v>TQ 19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'Torque box runs'!$I$162:$I$179</c:f>
              <c:numCache>
                <c:ptCount val="18"/>
                <c:pt idx="0">
                  <c:v>113.67662222222224</c:v>
                </c:pt>
                <c:pt idx="1">
                  <c:v>119.7456</c:v>
                </c:pt>
                <c:pt idx="2">
                  <c:v>119.55461818181819</c:v>
                </c:pt>
                <c:pt idx="3">
                  <c:v>120.27080000000001</c:v>
                </c:pt>
                <c:pt idx="4">
                  <c:v>120.71520000000001</c:v>
                </c:pt>
                <c:pt idx="5">
                  <c:v>126.19805714285712</c:v>
                </c:pt>
                <c:pt idx="6">
                  <c:v>129.26922666666667</c:v>
                </c:pt>
                <c:pt idx="7">
                  <c:v>128.9366</c:v>
                </c:pt>
                <c:pt idx="8">
                  <c:v>126.54230588235295</c:v>
                </c:pt>
                <c:pt idx="9">
                  <c:v>125.58115555555554</c:v>
                </c:pt>
                <c:pt idx="10">
                  <c:v>122.06753684210527</c:v>
                </c:pt>
                <c:pt idx="11">
                  <c:v>119.01032</c:v>
                </c:pt>
                <c:pt idx="12">
                  <c:v>118.14499047619047</c:v>
                </c:pt>
                <c:pt idx="13">
                  <c:v>115.4485090909091</c:v>
                </c:pt>
                <c:pt idx="14">
                  <c:v>111.70775652173913</c:v>
                </c:pt>
                <c:pt idx="15">
                  <c:v>106.17793333333333</c:v>
                </c:pt>
                <c:pt idx="16">
                  <c:v>100.67033599999999</c:v>
                </c:pt>
                <c:pt idx="17">
                  <c:v>93.324</c:v>
                </c:pt>
              </c:numCache>
            </c:numRef>
          </c:val>
          <c:smooth val="0"/>
        </c:ser>
        <c:axId val="46481785"/>
        <c:axId val="15682882"/>
      </c:lineChart>
      <c:catAx>
        <c:axId val="46481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682882"/>
        <c:crosses val="autoZero"/>
        <c:auto val="1"/>
        <c:lblOffset val="100"/>
        <c:noMultiLvlLbl val="0"/>
      </c:catAx>
      <c:valAx>
        <c:axId val="15682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 and TQ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8178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Torque Box untuned (avg) vs. tuned SAFC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Torque Box HP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'Torque box runs'!$L$14:$L$31</c:f>
              <c:numCache>
                <c:ptCount val="18"/>
                <c:pt idx="0">
                  <c:v>2250</c:v>
                </c:pt>
                <c:pt idx="1">
                  <c:v>2500</c:v>
                </c:pt>
                <c:pt idx="2">
                  <c:v>2750</c:v>
                </c:pt>
                <c:pt idx="3">
                  <c:v>3000</c:v>
                </c:pt>
                <c:pt idx="4">
                  <c:v>3250</c:v>
                </c:pt>
                <c:pt idx="5">
                  <c:v>3500</c:v>
                </c:pt>
                <c:pt idx="6">
                  <c:v>3750</c:v>
                </c:pt>
                <c:pt idx="7">
                  <c:v>4000</c:v>
                </c:pt>
                <c:pt idx="8">
                  <c:v>4250</c:v>
                </c:pt>
                <c:pt idx="9">
                  <c:v>4500</c:v>
                </c:pt>
                <c:pt idx="10">
                  <c:v>4750</c:v>
                </c:pt>
                <c:pt idx="11">
                  <c:v>5000</c:v>
                </c:pt>
                <c:pt idx="12">
                  <c:v>5250</c:v>
                </c:pt>
                <c:pt idx="13">
                  <c:v>5500</c:v>
                </c:pt>
                <c:pt idx="14">
                  <c:v>5750</c:v>
                </c:pt>
                <c:pt idx="15">
                  <c:v>6000</c:v>
                </c:pt>
                <c:pt idx="16">
                  <c:v>6250</c:v>
                </c:pt>
                <c:pt idx="17">
                  <c:v>6500</c:v>
                </c:pt>
              </c:numCache>
            </c:numRef>
          </c:cat>
          <c:val>
            <c:numRef>
              <c:f>'Torque box runs'!$M$14:$M$31</c:f>
              <c:numCache>
                <c:ptCount val="18"/>
                <c:pt idx="0">
                  <c:v>45.43333333333334</c:v>
                </c:pt>
                <c:pt idx="1">
                  <c:v>54.866666666666674</c:v>
                </c:pt>
                <c:pt idx="2">
                  <c:v>61.20000000000001</c:v>
                </c:pt>
                <c:pt idx="3">
                  <c:v>66.10000000000001</c:v>
                </c:pt>
                <c:pt idx="4">
                  <c:v>71.89999999999999</c:v>
                </c:pt>
                <c:pt idx="5">
                  <c:v>80.86666666666666</c:v>
                </c:pt>
                <c:pt idx="6">
                  <c:v>89.2</c:v>
                </c:pt>
                <c:pt idx="7">
                  <c:v>96.76666666666667</c:v>
                </c:pt>
                <c:pt idx="8">
                  <c:v>101.23333333333335</c:v>
                </c:pt>
                <c:pt idx="9">
                  <c:v>106.53333333333335</c:v>
                </c:pt>
                <c:pt idx="10">
                  <c:v>109.73333333333335</c:v>
                </c:pt>
                <c:pt idx="11">
                  <c:v>113.36666666666666</c:v>
                </c:pt>
                <c:pt idx="12">
                  <c:v>118.23333333333333</c:v>
                </c:pt>
                <c:pt idx="13">
                  <c:v>120.5</c:v>
                </c:pt>
                <c:pt idx="14">
                  <c:v>121.26666666666667</c:v>
                </c:pt>
                <c:pt idx="15">
                  <c:v>119.39999999999999</c:v>
                </c:pt>
                <c:pt idx="16">
                  <c:v>117</c:v>
                </c:pt>
                <c:pt idx="17">
                  <c:v>112.16666666666667</c:v>
                </c:pt>
              </c:numCache>
            </c:numRef>
          </c:val>
          <c:smooth val="0"/>
        </c:ser>
        <c:ser>
          <c:idx val="1"/>
          <c:order val="1"/>
          <c:tx>
            <c:v>Torque Box Tq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'Torque box runs'!$L$14:$L$31</c:f>
              <c:numCache>
                <c:ptCount val="18"/>
                <c:pt idx="0">
                  <c:v>2250</c:v>
                </c:pt>
                <c:pt idx="1">
                  <c:v>2500</c:v>
                </c:pt>
                <c:pt idx="2">
                  <c:v>2750</c:v>
                </c:pt>
                <c:pt idx="3">
                  <c:v>3000</c:v>
                </c:pt>
                <c:pt idx="4">
                  <c:v>3250</c:v>
                </c:pt>
                <c:pt idx="5">
                  <c:v>3500</c:v>
                </c:pt>
                <c:pt idx="6">
                  <c:v>3750</c:v>
                </c:pt>
                <c:pt idx="7">
                  <c:v>4000</c:v>
                </c:pt>
                <c:pt idx="8">
                  <c:v>4250</c:v>
                </c:pt>
                <c:pt idx="9">
                  <c:v>4500</c:v>
                </c:pt>
                <c:pt idx="10">
                  <c:v>4750</c:v>
                </c:pt>
                <c:pt idx="11">
                  <c:v>5000</c:v>
                </c:pt>
                <c:pt idx="12">
                  <c:v>5250</c:v>
                </c:pt>
                <c:pt idx="13">
                  <c:v>5500</c:v>
                </c:pt>
                <c:pt idx="14">
                  <c:v>5750</c:v>
                </c:pt>
                <c:pt idx="15">
                  <c:v>6000</c:v>
                </c:pt>
                <c:pt idx="16">
                  <c:v>6250</c:v>
                </c:pt>
                <c:pt idx="17">
                  <c:v>6500</c:v>
                </c:pt>
              </c:numCache>
            </c:numRef>
          </c:cat>
          <c:val>
            <c:numRef>
              <c:f>'Torque box runs'!$S$14:$S$31</c:f>
              <c:numCache>
                <c:ptCount val="18"/>
                <c:pt idx="0">
                  <c:v>106.0514962962963</c:v>
                </c:pt>
                <c:pt idx="1">
                  <c:v>115.26389333333334</c:v>
                </c:pt>
                <c:pt idx="2">
                  <c:v>116.88087272727273</c:v>
                </c:pt>
                <c:pt idx="3">
                  <c:v>115.71906666666666</c:v>
                </c:pt>
                <c:pt idx="4">
                  <c:v>116.1904</c:v>
                </c:pt>
                <c:pt idx="5">
                  <c:v>121.34620952380953</c:v>
                </c:pt>
                <c:pt idx="6">
                  <c:v>124.92757333333333</c:v>
                </c:pt>
                <c:pt idx="7">
                  <c:v>127.05463333333334</c:v>
                </c:pt>
                <c:pt idx="8">
                  <c:v>125.10058039215687</c:v>
                </c:pt>
                <c:pt idx="9">
                  <c:v>124.33623703703705</c:v>
                </c:pt>
                <c:pt idx="10">
                  <c:v>121.33041403508771</c:v>
                </c:pt>
                <c:pt idx="11">
                  <c:v>119.08034666666667</c:v>
                </c:pt>
                <c:pt idx="12">
                  <c:v>118.27837460317461</c:v>
                </c:pt>
                <c:pt idx="13">
                  <c:v>115.06654545454546</c:v>
                </c:pt>
                <c:pt idx="14">
                  <c:v>110.7639188405797</c:v>
                </c:pt>
                <c:pt idx="15">
                  <c:v>104.5148</c:v>
                </c:pt>
                <c:pt idx="16">
                  <c:v>98.31743999999999</c:v>
                </c:pt>
                <c:pt idx="17">
                  <c:v>90.63066666666667</c:v>
                </c:pt>
              </c:numCache>
            </c:numRef>
          </c:val>
          <c:smooth val="0"/>
        </c:ser>
        <c:ser>
          <c:idx val="2"/>
          <c:order val="2"/>
          <c:tx>
            <c:v>SAFC Tuned HP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'Torque box runs'!$C$162:$C$179</c:f>
              <c:numCache>
                <c:ptCount val="18"/>
                <c:pt idx="0">
                  <c:v>48.7</c:v>
                </c:pt>
                <c:pt idx="1">
                  <c:v>57</c:v>
                </c:pt>
                <c:pt idx="2">
                  <c:v>62.6</c:v>
                </c:pt>
                <c:pt idx="3">
                  <c:v>68.7</c:v>
                </c:pt>
                <c:pt idx="4">
                  <c:v>74.7</c:v>
                </c:pt>
                <c:pt idx="5">
                  <c:v>84.1</c:v>
                </c:pt>
                <c:pt idx="6">
                  <c:v>92.3</c:v>
                </c:pt>
                <c:pt idx="7">
                  <c:v>98.2</c:v>
                </c:pt>
                <c:pt idx="8">
                  <c:v>102.4</c:v>
                </c:pt>
                <c:pt idx="9">
                  <c:v>107.6</c:v>
                </c:pt>
                <c:pt idx="10">
                  <c:v>110.4</c:v>
                </c:pt>
                <c:pt idx="11">
                  <c:v>113.3</c:v>
                </c:pt>
                <c:pt idx="12">
                  <c:v>118.1</c:v>
                </c:pt>
                <c:pt idx="13">
                  <c:v>120.9</c:v>
                </c:pt>
                <c:pt idx="14">
                  <c:v>122.3</c:v>
                </c:pt>
                <c:pt idx="15">
                  <c:v>121.3</c:v>
                </c:pt>
                <c:pt idx="16">
                  <c:v>119.8</c:v>
                </c:pt>
                <c:pt idx="17">
                  <c:v>115.5</c:v>
                </c:pt>
              </c:numCache>
            </c:numRef>
          </c:val>
          <c:smooth val="0"/>
        </c:ser>
        <c:ser>
          <c:idx val="3"/>
          <c:order val="3"/>
          <c:tx>
            <c:v>SAFC Tuned TQ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'Torque box runs'!$I$162:$I$179</c:f>
              <c:numCache>
                <c:ptCount val="18"/>
                <c:pt idx="0">
                  <c:v>113.67662222222224</c:v>
                </c:pt>
                <c:pt idx="1">
                  <c:v>119.7456</c:v>
                </c:pt>
                <c:pt idx="2">
                  <c:v>119.55461818181819</c:v>
                </c:pt>
                <c:pt idx="3">
                  <c:v>120.27080000000001</c:v>
                </c:pt>
                <c:pt idx="4">
                  <c:v>120.71520000000001</c:v>
                </c:pt>
                <c:pt idx="5">
                  <c:v>126.19805714285712</c:v>
                </c:pt>
                <c:pt idx="6">
                  <c:v>129.26922666666667</c:v>
                </c:pt>
                <c:pt idx="7">
                  <c:v>128.9366</c:v>
                </c:pt>
                <c:pt idx="8">
                  <c:v>126.54230588235295</c:v>
                </c:pt>
                <c:pt idx="9">
                  <c:v>125.58115555555554</c:v>
                </c:pt>
                <c:pt idx="10">
                  <c:v>122.06753684210527</c:v>
                </c:pt>
                <c:pt idx="11">
                  <c:v>119.01032</c:v>
                </c:pt>
                <c:pt idx="12">
                  <c:v>118.14499047619047</c:v>
                </c:pt>
                <c:pt idx="13">
                  <c:v>115.4485090909091</c:v>
                </c:pt>
                <c:pt idx="14">
                  <c:v>111.70775652173913</c:v>
                </c:pt>
                <c:pt idx="15">
                  <c:v>106.17793333333333</c:v>
                </c:pt>
                <c:pt idx="16">
                  <c:v>100.67033599999999</c:v>
                </c:pt>
                <c:pt idx="17">
                  <c:v>93.324</c:v>
                </c:pt>
              </c:numCache>
            </c:numRef>
          </c:val>
          <c:smooth val="0"/>
        </c:ser>
        <c:axId val="6928211"/>
        <c:axId val="62353900"/>
      </c:lineChart>
      <c:lineChart>
        <c:grouping val="standard"/>
        <c:varyColors val="0"/>
        <c:ser>
          <c:idx val="4"/>
          <c:order val="4"/>
          <c:tx>
            <c:v>Untuned AFR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'Torque box runs'!$P$14:$P$31</c:f>
              <c:numCache>
                <c:ptCount val="18"/>
                <c:pt idx="0">
                  <c:v>14.633333333333333</c:v>
                </c:pt>
                <c:pt idx="1">
                  <c:v>14.433333333333332</c:v>
                </c:pt>
                <c:pt idx="2">
                  <c:v>14.266666666666666</c:v>
                </c:pt>
                <c:pt idx="3">
                  <c:v>14.366666666666667</c:v>
                </c:pt>
                <c:pt idx="4">
                  <c:v>14.4</c:v>
                </c:pt>
                <c:pt idx="5">
                  <c:v>14.5</c:v>
                </c:pt>
                <c:pt idx="6">
                  <c:v>14.466666666666667</c:v>
                </c:pt>
                <c:pt idx="7">
                  <c:v>14.133333333333335</c:v>
                </c:pt>
                <c:pt idx="8">
                  <c:v>13.5</c:v>
                </c:pt>
                <c:pt idx="9">
                  <c:v>13.366666666666667</c:v>
                </c:pt>
                <c:pt idx="10">
                  <c:v>13.133333333333333</c:v>
                </c:pt>
                <c:pt idx="11">
                  <c:v>13</c:v>
                </c:pt>
                <c:pt idx="12">
                  <c:v>12.733333333333334</c:v>
                </c:pt>
                <c:pt idx="13">
                  <c:v>12.566666666666668</c:v>
                </c:pt>
                <c:pt idx="14">
                  <c:v>12.433333333333332</c:v>
                </c:pt>
                <c:pt idx="15">
                  <c:v>12.300000000000002</c:v>
                </c:pt>
                <c:pt idx="16">
                  <c:v>12.233333333333334</c:v>
                </c:pt>
                <c:pt idx="17">
                  <c:v>12.166666666666666</c:v>
                </c:pt>
              </c:numCache>
            </c:numRef>
          </c:val>
          <c:smooth val="0"/>
        </c:ser>
        <c:ser>
          <c:idx val="5"/>
          <c:order val="5"/>
          <c:tx>
            <c:v>Tuned AFR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'Torque box runs'!$F$162:$F$179</c:f>
              <c:numCache>
                <c:ptCount val="18"/>
                <c:pt idx="0">
                  <c:v>14.4</c:v>
                </c:pt>
                <c:pt idx="1">
                  <c:v>13.6</c:v>
                </c:pt>
                <c:pt idx="2">
                  <c:v>13.4</c:v>
                </c:pt>
                <c:pt idx="3">
                  <c:v>13.5</c:v>
                </c:pt>
                <c:pt idx="4">
                  <c:v>13.9</c:v>
                </c:pt>
                <c:pt idx="5">
                  <c:v>14.1</c:v>
                </c:pt>
                <c:pt idx="6">
                  <c:v>14.1</c:v>
                </c:pt>
                <c:pt idx="7">
                  <c:v>13.5</c:v>
                </c:pt>
                <c:pt idx="8">
                  <c:v>13.3</c:v>
                </c:pt>
                <c:pt idx="9">
                  <c:v>13.3</c:v>
                </c:pt>
                <c:pt idx="10">
                  <c:v>13.2</c:v>
                </c:pt>
                <c:pt idx="11">
                  <c:v>13.1</c:v>
                </c:pt>
                <c:pt idx="12">
                  <c:v>13.1</c:v>
                </c:pt>
                <c:pt idx="13">
                  <c:v>12.9</c:v>
                </c:pt>
                <c:pt idx="14">
                  <c:v>12.8</c:v>
                </c:pt>
                <c:pt idx="15">
                  <c:v>12.8</c:v>
                </c:pt>
                <c:pt idx="16">
                  <c:v>12.8</c:v>
                </c:pt>
                <c:pt idx="17">
                  <c:v>12.8</c:v>
                </c:pt>
              </c:numCache>
            </c:numRef>
          </c:val>
          <c:smooth val="0"/>
        </c:ser>
        <c:axId val="24314189"/>
        <c:axId val="17501110"/>
      </c:lineChart>
      <c:catAx>
        <c:axId val="6928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53900"/>
        <c:crosses val="autoZero"/>
        <c:auto val="1"/>
        <c:lblOffset val="100"/>
        <c:noMultiLvlLbl val="0"/>
      </c:catAx>
      <c:valAx>
        <c:axId val="62353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 and TQ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28211"/>
        <c:crossesAt val="1"/>
        <c:crossBetween val="midCat"/>
        <c:dispUnits/>
      </c:valAx>
      <c:catAx>
        <c:axId val="24314189"/>
        <c:scaling>
          <c:orientation val="minMax"/>
        </c:scaling>
        <c:axPos val="b"/>
        <c:delete val="1"/>
        <c:majorTickMark val="in"/>
        <c:minorTickMark val="none"/>
        <c:tickLblPos val="nextTo"/>
        <c:crossAx val="17501110"/>
        <c:crosses val="autoZero"/>
        <c:auto val="1"/>
        <c:lblOffset val="100"/>
        <c:noMultiLvlLbl val="0"/>
      </c:catAx>
      <c:valAx>
        <c:axId val="17501110"/>
        <c:scaling>
          <c:orientation val="minMax"/>
          <c:max val="19"/>
          <c:min val="12"/>
        </c:scaling>
        <c:axPos val="l"/>
        <c:delete val="0"/>
        <c:numFmt formatCode="General" sourceLinked="1"/>
        <c:majorTickMark val="in"/>
        <c:minorTickMark val="none"/>
        <c:tickLblPos val="nextTo"/>
        <c:crossAx val="24314189"/>
        <c:crosses val="max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Injen CAI vs. Torque Box CAI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Injen HP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'Injen runs'!$L$6:$L$23</c:f>
              <c:numCache>
                <c:ptCount val="18"/>
                <c:pt idx="0">
                  <c:v>2250</c:v>
                </c:pt>
                <c:pt idx="1">
                  <c:v>2500</c:v>
                </c:pt>
                <c:pt idx="2">
                  <c:v>2750</c:v>
                </c:pt>
                <c:pt idx="3">
                  <c:v>3000</c:v>
                </c:pt>
                <c:pt idx="4">
                  <c:v>3250</c:v>
                </c:pt>
                <c:pt idx="5">
                  <c:v>3500</c:v>
                </c:pt>
                <c:pt idx="6">
                  <c:v>3750</c:v>
                </c:pt>
                <c:pt idx="7">
                  <c:v>4000</c:v>
                </c:pt>
                <c:pt idx="8">
                  <c:v>4250</c:v>
                </c:pt>
                <c:pt idx="9">
                  <c:v>4500</c:v>
                </c:pt>
                <c:pt idx="10">
                  <c:v>4750</c:v>
                </c:pt>
                <c:pt idx="11">
                  <c:v>5000</c:v>
                </c:pt>
                <c:pt idx="12">
                  <c:v>5250</c:v>
                </c:pt>
                <c:pt idx="13">
                  <c:v>5500</c:v>
                </c:pt>
                <c:pt idx="14">
                  <c:v>5750</c:v>
                </c:pt>
                <c:pt idx="15">
                  <c:v>6000</c:v>
                </c:pt>
                <c:pt idx="16">
                  <c:v>6250</c:v>
                </c:pt>
                <c:pt idx="17">
                  <c:v>6500</c:v>
                </c:pt>
              </c:numCache>
            </c:numRef>
          </c:cat>
          <c:val>
            <c:numRef>
              <c:f>'Injen runs'!$M$6:$M$23</c:f>
              <c:numCache>
                <c:ptCount val="18"/>
                <c:pt idx="0">
                  <c:v>47.8</c:v>
                </c:pt>
                <c:pt idx="1">
                  <c:v>56.166666666666664</c:v>
                </c:pt>
                <c:pt idx="2">
                  <c:v>62.53333333333334</c:v>
                </c:pt>
                <c:pt idx="3">
                  <c:v>67.83333333333333</c:v>
                </c:pt>
                <c:pt idx="4">
                  <c:v>73.2</c:v>
                </c:pt>
                <c:pt idx="5">
                  <c:v>80.96666666666667</c:v>
                </c:pt>
                <c:pt idx="6">
                  <c:v>89.83333333333333</c:v>
                </c:pt>
                <c:pt idx="7">
                  <c:v>95.56666666666666</c:v>
                </c:pt>
                <c:pt idx="8">
                  <c:v>98.63333333333333</c:v>
                </c:pt>
                <c:pt idx="9">
                  <c:v>107.39999999999999</c:v>
                </c:pt>
                <c:pt idx="10">
                  <c:v>112.13333333333334</c:v>
                </c:pt>
                <c:pt idx="11">
                  <c:v>116.73333333333333</c:v>
                </c:pt>
                <c:pt idx="12">
                  <c:v>122</c:v>
                </c:pt>
                <c:pt idx="13">
                  <c:v>123.26666666666667</c:v>
                </c:pt>
                <c:pt idx="14">
                  <c:v>123.86666666666667</c:v>
                </c:pt>
                <c:pt idx="15">
                  <c:v>123.53333333333335</c:v>
                </c:pt>
                <c:pt idx="16">
                  <c:v>120.93333333333334</c:v>
                </c:pt>
                <c:pt idx="17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v>Injen Tq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'Injen runs'!$L$6:$L$23</c:f>
              <c:numCache>
                <c:ptCount val="18"/>
                <c:pt idx="0">
                  <c:v>2250</c:v>
                </c:pt>
                <c:pt idx="1">
                  <c:v>2500</c:v>
                </c:pt>
                <c:pt idx="2">
                  <c:v>2750</c:v>
                </c:pt>
                <c:pt idx="3">
                  <c:v>3000</c:v>
                </c:pt>
                <c:pt idx="4">
                  <c:v>3250</c:v>
                </c:pt>
                <c:pt idx="5">
                  <c:v>3500</c:v>
                </c:pt>
                <c:pt idx="6">
                  <c:v>3750</c:v>
                </c:pt>
                <c:pt idx="7">
                  <c:v>4000</c:v>
                </c:pt>
                <c:pt idx="8">
                  <c:v>4250</c:v>
                </c:pt>
                <c:pt idx="9">
                  <c:v>4500</c:v>
                </c:pt>
                <c:pt idx="10">
                  <c:v>4750</c:v>
                </c:pt>
                <c:pt idx="11">
                  <c:v>5000</c:v>
                </c:pt>
                <c:pt idx="12">
                  <c:v>5250</c:v>
                </c:pt>
                <c:pt idx="13">
                  <c:v>5500</c:v>
                </c:pt>
                <c:pt idx="14">
                  <c:v>5750</c:v>
                </c:pt>
                <c:pt idx="15">
                  <c:v>6000</c:v>
                </c:pt>
                <c:pt idx="16">
                  <c:v>6250</c:v>
                </c:pt>
                <c:pt idx="17">
                  <c:v>6500</c:v>
                </c:pt>
              </c:numCache>
            </c:numRef>
          </c:cat>
          <c:val>
            <c:numRef>
              <c:f>'Injen runs'!$S$6:$S$23</c:f>
              <c:numCache>
                <c:ptCount val="18"/>
                <c:pt idx="0">
                  <c:v>111.57582222222223</c:v>
                </c:pt>
                <c:pt idx="1">
                  <c:v>117.99493333333334</c:v>
                </c:pt>
                <c:pt idx="2">
                  <c:v>119.42729696969697</c:v>
                </c:pt>
                <c:pt idx="3">
                  <c:v>118.75355555555556</c:v>
                </c:pt>
                <c:pt idx="4">
                  <c:v>118.29119999999999</c:v>
                </c:pt>
                <c:pt idx="5">
                  <c:v>121.49626666666666</c:v>
                </c:pt>
                <c:pt idx="6">
                  <c:v>125.81457777777776</c:v>
                </c:pt>
                <c:pt idx="7">
                  <c:v>125.47903333333333</c:v>
                </c:pt>
                <c:pt idx="8">
                  <c:v>121.88759215686274</c:v>
                </c:pt>
                <c:pt idx="9">
                  <c:v>125.34773333333334</c:v>
                </c:pt>
                <c:pt idx="10">
                  <c:v>123.98405614035089</c:v>
                </c:pt>
                <c:pt idx="11">
                  <c:v>122.61669333333333</c:v>
                </c:pt>
                <c:pt idx="12">
                  <c:v>122.0464761904762</c:v>
                </c:pt>
                <c:pt idx="13">
                  <c:v>117.70846060606061</c:v>
                </c:pt>
                <c:pt idx="14">
                  <c:v>113.13873623188404</c:v>
                </c:pt>
                <c:pt idx="15">
                  <c:v>108.13284444444444</c:v>
                </c:pt>
                <c:pt idx="16">
                  <c:v>101.62269866666666</c:v>
                </c:pt>
                <c:pt idx="17">
                  <c:v>93.728</c:v>
                </c:pt>
              </c:numCache>
            </c:numRef>
          </c:val>
          <c:smooth val="0"/>
        </c:ser>
        <c:ser>
          <c:idx val="2"/>
          <c:order val="2"/>
          <c:tx>
            <c:v>Torque Box HP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'Injen runs'!$L$6:$L$23</c:f>
              <c:numCache>
                <c:ptCount val="18"/>
                <c:pt idx="0">
                  <c:v>2250</c:v>
                </c:pt>
                <c:pt idx="1">
                  <c:v>2500</c:v>
                </c:pt>
                <c:pt idx="2">
                  <c:v>2750</c:v>
                </c:pt>
                <c:pt idx="3">
                  <c:v>3000</c:v>
                </c:pt>
                <c:pt idx="4">
                  <c:v>3250</c:v>
                </c:pt>
                <c:pt idx="5">
                  <c:v>3500</c:v>
                </c:pt>
                <c:pt idx="6">
                  <c:v>3750</c:v>
                </c:pt>
                <c:pt idx="7">
                  <c:v>4000</c:v>
                </c:pt>
                <c:pt idx="8">
                  <c:v>4250</c:v>
                </c:pt>
                <c:pt idx="9">
                  <c:v>4500</c:v>
                </c:pt>
                <c:pt idx="10">
                  <c:v>4750</c:v>
                </c:pt>
                <c:pt idx="11">
                  <c:v>5000</c:v>
                </c:pt>
                <c:pt idx="12">
                  <c:v>5250</c:v>
                </c:pt>
                <c:pt idx="13">
                  <c:v>5500</c:v>
                </c:pt>
                <c:pt idx="14">
                  <c:v>5750</c:v>
                </c:pt>
                <c:pt idx="15">
                  <c:v>6000</c:v>
                </c:pt>
                <c:pt idx="16">
                  <c:v>6250</c:v>
                </c:pt>
                <c:pt idx="17">
                  <c:v>6500</c:v>
                </c:pt>
              </c:numCache>
            </c:numRef>
          </c:cat>
          <c:val>
            <c:numRef>
              <c:f>'Torque box runs'!$M$14:$M$31</c:f>
              <c:numCache>
                <c:ptCount val="18"/>
                <c:pt idx="0">
                  <c:v>45.43333333333334</c:v>
                </c:pt>
                <c:pt idx="1">
                  <c:v>54.866666666666674</c:v>
                </c:pt>
                <c:pt idx="2">
                  <c:v>61.20000000000001</c:v>
                </c:pt>
                <c:pt idx="3">
                  <c:v>66.10000000000001</c:v>
                </c:pt>
                <c:pt idx="4">
                  <c:v>71.89999999999999</c:v>
                </c:pt>
                <c:pt idx="5">
                  <c:v>80.86666666666666</c:v>
                </c:pt>
                <c:pt idx="6">
                  <c:v>89.2</c:v>
                </c:pt>
                <c:pt idx="7">
                  <c:v>96.76666666666667</c:v>
                </c:pt>
                <c:pt idx="8">
                  <c:v>101.23333333333335</c:v>
                </c:pt>
                <c:pt idx="9">
                  <c:v>106.53333333333335</c:v>
                </c:pt>
                <c:pt idx="10">
                  <c:v>109.73333333333335</c:v>
                </c:pt>
                <c:pt idx="11">
                  <c:v>113.36666666666666</c:v>
                </c:pt>
                <c:pt idx="12">
                  <c:v>118.23333333333333</c:v>
                </c:pt>
                <c:pt idx="13">
                  <c:v>120.5</c:v>
                </c:pt>
                <c:pt idx="14">
                  <c:v>121.26666666666667</c:v>
                </c:pt>
                <c:pt idx="15">
                  <c:v>119.39999999999999</c:v>
                </c:pt>
                <c:pt idx="16">
                  <c:v>117</c:v>
                </c:pt>
                <c:pt idx="17">
                  <c:v>112.16666666666667</c:v>
                </c:pt>
              </c:numCache>
            </c:numRef>
          </c:val>
          <c:smooth val="0"/>
        </c:ser>
        <c:ser>
          <c:idx val="3"/>
          <c:order val="3"/>
          <c:tx>
            <c:v>Torque Box TQ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'Injen runs'!$L$6:$L$23</c:f>
              <c:numCache>
                <c:ptCount val="18"/>
                <c:pt idx="0">
                  <c:v>2250</c:v>
                </c:pt>
                <c:pt idx="1">
                  <c:v>2500</c:v>
                </c:pt>
                <c:pt idx="2">
                  <c:v>2750</c:v>
                </c:pt>
                <c:pt idx="3">
                  <c:v>3000</c:v>
                </c:pt>
                <c:pt idx="4">
                  <c:v>3250</c:v>
                </c:pt>
                <c:pt idx="5">
                  <c:v>3500</c:v>
                </c:pt>
                <c:pt idx="6">
                  <c:v>3750</c:v>
                </c:pt>
                <c:pt idx="7">
                  <c:v>4000</c:v>
                </c:pt>
                <c:pt idx="8">
                  <c:v>4250</c:v>
                </c:pt>
                <c:pt idx="9">
                  <c:v>4500</c:v>
                </c:pt>
                <c:pt idx="10">
                  <c:v>4750</c:v>
                </c:pt>
                <c:pt idx="11">
                  <c:v>5000</c:v>
                </c:pt>
                <c:pt idx="12">
                  <c:v>5250</c:v>
                </c:pt>
                <c:pt idx="13">
                  <c:v>5500</c:v>
                </c:pt>
                <c:pt idx="14">
                  <c:v>5750</c:v>
                </c:pt>
                <c:pt idx="15">
                  <c:v>6000</c:v>
                </c:pt>
                <c:pt idx="16">
                  <c:v>6250</c:v>
                </c:pt>
                <c:pt idx="17">
                  <c:v>6500</c:v>
                </c:pt>
              </c:numCache>
            </c:numRef>
          </c:cat>
          <c:val>
            <c:numRef>
              <c:f>'Torque box runs'!$S$14:$S$31</c:f>
              <c:numCache>
                <c:ptCount val="18"/>
                <c:pt idx="0">
                  <c:v>106.0514962962963</c:v>
                </c:pt>
                <c:pt idx="1">
                  <c:v>115.26389333333334</c:v>
                </c:pt>
                <c:pt idx="2">
                  <c:v>116.88087272727273</c:v>
                </c:pt>
                <c:pt idx="3">
                  <c:v>115.71906666666666</c:v>
                </c:pt>
                <c:pt idx="4">
                  <c:v>116.1904</c:v>
                </c:pt>
                <c:pt idx="5">
                  <c:v>121.34620952380953</c:v>
                </c:pt>
                <c:pt idx="6">
                  <c:v>124.92757333333333</c:v>
                </c:pt>
                <c:pt idx="7">
                  <c:v>127.05463333333334</c:v>
                </c:pt>
                <c:pt idx="8">
                  <c:v>125.10058039215687</c:v>
                </c:pt>
                <c:pt idx="9">
                  <c:v>124.33623703703705</c:v>
                </c:pt>
                <c:pt idx="10">
                  <c:v>121.33041403508771</c:v>
                </c:pt>
                <c:pt idx="11">
                  <c:v>119.08034666666667</c:v>
                </c:pt>
                <c:pt idx="12">
                  <c:v>118.27837460317461</c:v>
                </c:pt>
                <c:pt idx="13">
                  <c:v>115.06654545454546</c:v>
                </c:pt>
                <c:pt idx="14">
                  <c:v>110.7639188405797</c:v>
                </c:pt>
                <c:pt idx="15">
                  <c:v>104.5148</c:v>
                </c:pt>
                <c:pt idx="16">
                  <c:v>98.31743999999999</c:v>
                </c:pt>
                <c:pt idx="17">
                  <c:v>90.63066666666667</c:v>
                </c:pt>
              </c:numCache>
            </c:numRef>
          </c:val>
          <c:smooth val="0"/>
        </c:ser>
        <c:axId val="23292263"/>
        <c:axId val="8303776"/>
      </c:lineChart>
      <c:catAx>
        <c:axId val="23292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303776"/>
        <c:crosses val="autoZero"/>
        <c:auto val="1"/>
        <c:lblOffset val="100"/>
        <c:noMultiLvlLbl val="0"/>
      </c:catAx>
      <c:valAx>
        <c:axId val="8303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 and TQ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922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Injen untuned runs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Run1 HP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'Injen runs'!$B$30:$B$47</c:f>
              <c:numCache>
                <c:ptCount val="18"/>
                <c:pt idx="0">
                  <c:v>2250</c:v>
                </c:pt>
                <c:pt idx="1">
                  <c:v>2500</c:v>
                </c:pt>
                <c:pt idx="2">
                  <c:v>2750</c:v>
                </c:pt>
                <c:pt idx="3">
                  <c:v>3000</c:v>
                </c:pt>
                <c:pt idx="4">
                  <c:v>3250</c:v>
                </c:pt>
                <c:pt idx="5">
                  <c:v>3500</c:v>
                </c:pt>
                <c:pt idx="6">
                  <c:v>3750</c:v>
                </c:pt>
                <c:pt idx="7">
                  <c:v>4000</c:v>
                </c:pt>
                <c:pt idx="8">
                  <c:v>4250</c:v>
                </c:pt>
                <c:pt idx="9">
                  <c:v>4500</c:v>
                </c:pt>
                <c:pt idx="10">
                  <c:v>4750</c:v>
                </c:pt>
                <c:pt idx="11">
                  <c:v>5000</c:v>
                </c:pt>
                <c:pt idx="12">
                  <c:v>5250</c:v>
                </c:pt>
                <c:pt idx="13">
                  <c:v>5500</c:v>
                </c:pt>
                <c:pt idx="14">
                  <c:v>5750</c:v>
                </c:pt>
                <c:pt idx="15">
                  <c:v>6000</c:v>
                </c:pt>
                <c:pt idx="16">
                  <c:v>6250</c:v>
                </c:pt>
                <c:pt idx="17">
                  <c:v>6500</c:v>
                </c:pt>
              </c:numCache>
            </c:numRef>
          </c:cat>
          <c:val>
            <c:numRef>
              <c:f>'Injen runs'!$C$30:$C$47</c:f>
              <c:numCache>
                <c:ptCount val="18"/>
                <c:pt idx="0">
                  <c:v>48.5</c:v>
                </c:pt>
                <c:pt idx="1">
                  <c:v>55.8</c:v>
                </c:pt>
                <c:pt idx="2">
                  <c:v>62.1</c:v>
                </c:pt>
                <c:pt idx="3">
                  <c:v>67.3</c:v>
                </c:pt>
                <c:pt idx="4">
                  <c:v>73.5</c:v>
                </c:pt>
                <c:pt idx="5">
                  <c:v>81.2</c:v>
                </c:pt>
                <c:pt idx="6">
                  <c:v>89.6</c:v>
                </c:pt>
                <c:pt idx="7">
                  <c:v>95.3</c:v>
                </c:pt>
                <c:pt idx="8">
                  <c:v>98.3</c:v>
                </c:pt>
                <c:pt idx="9">
                  <c:v>106.5</c:v>
                </c:pt>
                <c:pt idx="10">
                  <c:v>111.9</c:v>
                </c:pt>
                <c:pt idx="11">
                  <c:v>116.9</c:v>
                </c:pt>
                <c:pt idx="12">
                  <c:v>122</c:v>
                </c:pt>
                <c:pt idx="13">
                  <c:v>123</c:v>
                </c:pt>
                <c:pt idx="14">
                  <c:v>123.7</c:v>
                </c:pt>
                <c:pt idx="15">
                  <c:v>123.5</c:v>
                </c:pt>
                <c:pt idx="16">
                  <c:v>121</c:v>
                </c:pt>
                <c:pt idx="17">
                  <c:v>115.9</c:v>
                </c:pt>
              </c:numCache>
            </c:numRef>
          </c:val>
          <c:smooth val="0"/>
        </c:ser>
        <c:ser>
          <c:idx val="1"/>
          <c:order val="1"/>
          <c:tx>
            <c:v>Run1 Tq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'Injen runs'!$B$30:$B$47</c:f>
              <c:numCache>
                <c:ptCount val="18"/>
                <c:pt idx="0">
                  <c:v>2250</c:v>
                </c:pt>
                <c:pt idx="1">
                  <c:v>2500</c:v>
                </c:pt>
                <c:pt idx="2">
                  <c:v>2750</c:v>
                </c:pt>
                <c:pt idx="3">
                  <c:v>3000</c:v>
                </c:pt>
                <c:pt idx="4">
                  <c:v>3250</c:v>
                </c:pt>
                <c:pt idx="5">
                  <c:v>3500</c:v>
                </c:pt>
                <c:pt idx="6">
                  <c:v>3750</c:v>
                </c:pt>
                <c:pt idx="7">
                  <c:v>4000</c:v>
                </c:pt>
                <c:pt idx="8">
                  <c:v>4250</c:v>
                </c:pt>
                <c:pt idx="9">
                  <c:v>4500</c:v>
                </c:pt>
                <c:pt idx="10">
                  <c:v>4750</c:v>
                </c:pt>
                <c:pt idx="11">
                  <c:v>5000</c:v>
                </c:pt>
                <c:pt idx="12">
                  <c:v>5250</c:v>
                </c:pt>
                <c:pt idx="13">
                  <c:v>5500</c:v>
                </c:pt>
                <c:pt idx="14">
                  <c:v>5750</c:v>
                </c:pt>
                <c:pt idx="15">
                  <c:v>6000</c:v>
                </c:pt>
                <c:pt idx="16">
                  <c:v>6250</c:v>
                </c:pt>
                <c:pt idx="17">
                  <c:v>6500</c:v>
                </c:pt>
              </c:numCache>
            </c:numRef>
          </c:cat>
          <c:val>
            <c:numRef>
              <c:f>'Injen runs'!$I$30:$I$47</c:f>
              <c:numCache>
                <c:ptCount val="18"/>
                <c:pt idx="0">
                  <c:v>113.20977777777777</c:v>
                </c:pt>
                <c:pt idx="1">
                  <c:v>117.22464</c:v>
                </c:pt>
                <c:pt idx="2">
                  <c:v>118.5997090909091</c:v>
                </c:pt>
                <c:pt idx="3">
                  <c:v>117.81986666666666</c:v>
                </c:pt>
                <c:pt idx="4">
                  <c:v>118.776</c:v>
                </c:pt>
                <c:pt idx="5">
                  <c:v>121.8464</c:v>
                </c:pt>
                <c:pt idx="6">
                  <c:v>125.48778666666665</c:v>
                </c:pt>
                <c:pt idx="7">
                  <c:v>125.12889999999999</c:v>
                </c:pt>
                <c:pt idx="8">
                  <c:v>121.47567058823529</c:v>
                </c:pt>
                <c:pt idx="9">
                  <c:v>124.29733333333333</c:v>
                </c:pt>
                <c:pt idx="10">
                  <c:v>123.72606315789474</c:v>
                </c:pt>
                <c:pt idx="11">
                  <c:v>122.79176000000001</c:v>
                </c:pt>
                <c:pt idx="12">
                  <c:v>122.04647619047618</c:v>
                </c:pt>
                <c:pt idx="13">
                  <c:v>117.45381818181818</c:v>
                </c:pt>
                <c:pt idx="14">
                  <c:v>112.98650434782608</c:v>
                </c:pt>
                <c:pt idx="15">
                  <c:v>108.10366666666667</c:v>
                </c:pt>
                <c:pt idx="16">
                  <c:v>101.67872</c:v>
                </c:pt>
                <c:pt idx="17">
                  <c:v>93.64720000000001</c:v>
                </c:pt>
              </c:numCache>
            </c:numRef>
          </c:val>
          <c:smooth val="0"/>
        </c:ser>
        <c:ser>
          <c:idx val="2"/>
          <c:order val="2"/>
          <c:tx>
            <c:v>Run2 HP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'Injen runs'!$C$53:$C$70</c:f>
              <c:numCache>
                <c:ptCount val="18"/>
                <c:pt idx="0">
                  <c:v>47.1</c:v>
                </c:pt>
                <c:pt idx="1">
                  <c:v>56.2</c:v>
                </c:pt>
                <c:pt idx="2">
                  <c:v>62.8</c:v>
                </c:pt>
                <c:pt idx="3">
                  <c:v>68.2</c:v>
                </c:pt>
                <c:pt idx="4">
                  <c:v>73.3</c:v>
                </c:pt>
                <c:pt idx="5">
                  <c:v>81.1</c:v>
                </c:pt>
                <c:pt idx="6">
                  <c:v>90.1</c:v>
                </c:pt>
                <c:pt idx="7">
                  <c:v>95.7</c:v>
                </c:pt>
                <c:pt idx="8">
                  <c:v>98.6</c:v>
                </c:pt>
                <c:pt idx="9">
                  <c:v>107.7</c:v>
                </c:pt>
                <c:pt idx="10">
                  <c:v>112.2</c:v>
                </c:pt>
                <c:pt idx="11">
                  <c:v>116.1</c:v>
                </c:pt>
                <c:pt idx="12">
                  <c:v>121.5</c:v>
                </c:pt>
                <c:pt idx="13">
                  <c:v>122.8</c:v>
                </c:pt>
                <c:pt idx="14">
                  <c:v>123.2</c:v>
                </c:pt>
                <c:pt idx="15">
                  <c:v>123.1</c:v>
                </c:pt>
                <c:pt idx="16">
                  <c:v>120.3</c:v>
                </c:pt>
                <c:pt idx="17">
                  <c:v>115.5</c:v>
                </c:pt>
              </c:numCache>
            </c:numRef>
          </c:val>
          <c:smooth val="0"/>
        </c:ser>
        <c:ser>
          <c:idx val="3"/>
          <c:order val="3"/>
          <c:tx>
            <c:v>Run2 Tq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'Injen runs'!$I$53:$I$70</c:f>
              <c:numCache>
                <c:ptCount val="18"/>
                <c:pt idx="0">
                  <c:v>109.94186666666667</c:v>
                </c:pt>
                <c:pt idx="1">
                  <c:v>118.06496000000001</c:v>
                </c:pt>
                <c:pt idx="2">
                  <c:v>119.9365818181818</c:v>
                </c:pt>
                <c:pt idx="3">
                  <c:v>119.39546666666668</c:v>
                </c:pt>
                <c:pt idx="4">
                  <c:v>118.4528</c:v>
                </c:pt>
                <c:pt idx="5">
                  <c:v>121.69634285714284</c:v>
                </c:pt>
                <c:pt idx="6">
                  <c:v>126.18805333333331</c:v>
                </c:pt>
                <c:pt idx="7">
                  <c:v>125.6541</c:v>
                </c:pt>
                <c:pt idx="8">
                  <c:v>121.84639999999999</c:v>
                </c:pt>
                <c:pt idx="9">
                  <c:v>125.69786666666667</c:v>
                </c:pt>
                <c:pt idx="10">
                  <c:v>124.05776842105264</c:v>
                </c:pt>
                <c:pt idx="11">
                  <c:v>121.95143999999999</c:v>
                </c:pt>
                <c:pt idx="12">
                  <c:v>121.54628571428572</c:v>
                </c:pt>
                <c:pt idx="13">
                  <c:v>117.26283636363635</c:v>
                </c:pt>
                <c:pt idx="14">
                  <c:v>112.52980869565218</c:v>
                </c:pt>
                <c:pt idx="15">
                  <c:v>107.75353333333332</c:v>
                </c:pt>
                <c:pt idx="16">
                  <c:v>101.090496</c:v>
                </c:pt>
                <c:pt idx="17">
                  <c:v>93.324</c:v>
                </c:pt>
              </c:numCache>
            </c:numRef>
          </c:val>
          <c:smooth val="0"/>
        </c:ser>
        <c:ser>
          <c:idx val="4"/>
          <c:order val="4"/>
          <c:tx>
            <c:v>Run3 HP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'Injen runs'!$C$76:$C$93</c:f>
              <c:numCache>
                <c:ptCount val="18"/>
                <c:pt idx="0">
                  <c:v>47.8</c:v>
                </c:pt>
                <c:pt idx="1">
                  <c:v>56.5</c:v>
                </c:pt>
                <c:pt idx="2">
                  <c:v>62.7</c:v>
                </c:pt>
                <c:pt idx="3">
                  <c:v>68</c:v>
                </c:pt>
                <c:pt idx="4">
                  <c:v>72.8</c:v>
                </c:pt>
                <c:pt idx="5">
                  <c:v>80.6</c:v>
                </c:pt>
                <c:pt idx="6">
                  <c:v>89.8</c:v>
                </c:pt>
                <c:pt idx="7">
                  <c:v>95.7</c:v>
                </c:pt>
                <c:pt idx="8">
                  <c:v>99</c:v>
                </c:pt>
                <c:pt idx="9">
                  <c:v>108</c:v>
                </c:pt>
                <c:pt idx="10">
                  <c:v>112.3</c:v>
                </c:pt>
                <c:pt idx="11">
                  <c:v>117.2</c:v>
                </c:pt>
                <c:pt idx="12">
                  <c:v>122.5</c:v>
                </c:pt>
                <c:pt idx="13">
                  <c:v>124</c:v>
                </c:pt>
                <c:pt idx="14">
                  <c:v>124.7</c:v>
                </c:pt>
                <c:pt idx="15">
                  <c:v>124</c:v>
                </c:pt>
                <c:pt idx="16">
                  <c:v>121.5</c:v>
                </c:pt>
                <c:pt idx="17">
                  <c:v>116.6</c:v>
                </c:pt>
              </c:numCache>
            </c:numRef>
          </c:val>
          <c:smooth val="0"/>
        </c:ser>
        <c:ser>
          <c:idx val="5"/>
          <c:order val="5"/>
          <c:tx>
            <c:v>Run3 Tq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'Injen runs'!$I$76:$I$93</c:f>
              <c:numCache>
                <c:ptCount val="18"/>
                <c:pt idx="0">
                  <c:v>111.57582222222223</c:v>
                </c:pt>
                <c:pt idx="1">
                  <c:v>118.6952</c:v>
                </c:pt>
                <c:pt idx="2">
                  <c:v>119.74560000000001</c:v>
                </c:pt>
                <c:pt idx="3">
                  <c:v>119.04533333333333</c:v>
                </c:pt>
                <c:pt idx="4">
                  <c:v>117.64479999999999</c:v>
                </c:pt>
                <c:pt idx="5">
                  <c:v>120.94605714285713</c:v>
                </c:pt>
                <c:pt idx="6">
                  <c:v>125.76789333333333</c:v>
                </c:pt>
                <c:pt idx="7">
                  <c:v>125.6541</c:v>
                </c:pt>
                <c:pt idx="8">
                  <c:v>122.34070588235294</c:v>
                </c:pt>
                <c:pt idx="9">
                  <c:v>126.048</c:v>
                </c:pt>
                <c:pt idx="10">
                  <c:v>124.16833684210526</c:v>
                </c:pt>
                <c:pt idx="11">
                  <c:v>123.10688</c:v>
                </c:pt>
                <c:pt idx="12">
                  <c:v>122.54666666666667</c:v>
                </c:pt>
                <c:pt idx="13">
                  <c:v>118.40872727272728</c:v>
                </c:pt>
                <c:pt idx="14">
                  <c:v>113.89989565217391</c:v>
                </c:pt>
                <c:pt idx="15">
                  <c:v>108.54133333333333</c:v>
                </c:pt>
                <c:pt idx="16">
                  <c:v>102.09888</c:v>
                </c:pt>
                <c:pt idx="17">
                  <c:v>94.21279999999999</c:v>
                </c:pt>
              </c:numCache>
            </c:numRef>
          </c:val>
          <c:smooth val="0"/>
        </c:ser>
        <c:axId val="7625121"/>
        <c:axId val="1517226"/>
      </c:lineChart>
      <c:catAx>
        <c:axId val="762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17226"/>
        <c:crosses val="autoZero"/>
        <c:auto val="1"/>
        <c:lblOffset val="100"/>
        <c:noMultiLvlLbl val="0"/>
      </c:catAx>
      <c:valAx>
        <c:axId val="1517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 and Tq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2512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Injen CAI untuned (avg) vs. tuned w/SAFC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Injen untuned HP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'Injen runs'!$L$6:$L$23</c:f>
              <c:numCache>
                <c:ptCount val="18"/>
                <c:pt idx="0">
                  <c:v>2250</c:v>
                </c:pt>
                <c:pt idx="1">
                  <c:v>2500</c:v>
                </c:pt>
                <c:pt idx="2">
                  <c:v>2750</c:v>
                </c:pt>
                <c:pt idx="3">
                  <c:v>3000</c:v>
                </c:pt>
                <c:pt idx="4">
                  <c:v>3250</c:v>
                </c:pt>
                <c:pt idx="5">
                  <c:v>3500</c:v>
                </c:pt>
                <c:pt idx="6">
                  <c:v>3750</c:v>
                </c:pt>
                <c:pt idx="7">
                  <c:v>4000</c:v>
                </c:pt>
                <c:pt idx="8">
                  <c:v>4250</c:v>
                </c:pt>
                <c:pt idx="9">
                  <c:v>4500</c:v>
                </c:pt>
                <c:pt idx="10">
                  <c:v>4750</c:v>
                </c:pt>
                <c:pt idx="11">
                  <c:v>5000</c:v>
                </c:pt>
                <c:pt idx="12">
                  <c:v>5250</c:v>
                </c:pt>
                <c:pt idx="13">
                  <c:v>5500</c:v>
                </c:pt>
                <c:pt idx="14">
                  <c:v>5750</c:v>
                </c:pt>
                <c:pt idx="15">
                  <c:v>6000</c:v>
                </c:pt>
                <c:pt idx="16">
                  <c:v>6250</c:v>
                </c:pt>
                <c:pt idx="17">
                  <c:v>6500</c:v>
                </c:pt>
              </c:numCache>
            </c:numRef>
          </c:cat>
          <c:val>
            <c:numRef>
              <c:f>'Injen runs'!$M$6:$M$23</c:f>
              <c:numCache>
                <c:ptCount val="18"/>
                <c:pt idx="0">
                  <c:v>47.8</c:v>
                </c:pt>
                <c:pt idx="1">
                  <c:v>56.166666666666664</c:v>
                </c:pt>
                <c:pt idx="2">
                  <c:v>62.53333333333334</c:v>
                </c:pt>
                <c:pt idx="3">
                  <c:v>67.83333333333333</c:v>
                </c:pt>
                <c:pt idx="4">
                  <c:v>73.2</c:v>
                </c:pt>
                <c:pt idx="5">
                  <c:v>80.96666666666667</c:v>
                </c:pt>
                <c:pt idx="6">
                  <c:v>89.83333333333333</c:v>
                </c:pt>
                <c:pt idx="7">
                  <c:v>95.56666666666666</c:v>
                </c:pt>
                <c:pt idx="8">
                  <c:v>98.63333333333333</c:v>
                </c:pt>
                <c:pt idx="9">
                  <c:v>107.39999999999999</c:v>
                </c:pt>
                <c:pt idx="10">
                  <c:v>112.13333333333334</c:v>
                </c:pt>
                <c:pt idx="11">
                  <c:v>116.73333333333333</c:v>
                </c:pt>
                <c:pt idx="12">
                  <c:v>122</c:v>
                </c:pt>
                <c:pt idx="13">
                  <c:v>123.26666666666667</c:v>
                </c:pt>
                <c:pt idx="14">
                  <c:v>123.86666666666667</c:v>
                </c:pt>
                <c:pt idx="15">
                  <c:v>123.53333333333335</c:v>
                </c:pt>
                <c:pt idx="16">
                  <c:v>120.93333333333334</c:v>
                </c:pt>
                <c:pt idx="17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v>Injen untuned Tq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'Injen runs'!$L$6:$L$23</c:f>
              <c:numCache>
                <c:ptCount val="18"/>
                <c:pt idx="0">
                  <c:v>2250</c:v>
                </c:pt>
                <c:pt idx="1">
                  <c:v>2500</c:v>
                </c:pt>
                <c:pt idx="2">
                  <c:v>2750</c:v>
                </c:pt>
                <c:pt idx="3">
                  <c:v>3000</c:v>
                </c:pt>
                <c:pt idx="4">
                  <c:v>3250</c:v>
                </c:pt>
                <c:pt idx="5">
                  <c:v>3500</c:v>
                </c:pt>
                <c:pt idx="6">
                  <c:v>3750</c:v>
                </c:pt>
                <c:pt idx="7">
                  <c:v>4000</c:v>
                </c:pt>
                <c:pt idx="8">
                  <c:v>4250</c:v>
                </c:pt>
                <c:pt idx="9">
                  <c:v>4500</c:v>
                </c:pt>
                <c:pt idx="10">
                  <c:v>4750</c:v>
                </c:pt>
                <c:pt idx="11">
                  <c:v>5000</c:v>
                </c:pt>
                <c:pt idx="12">
                  <c:v>5250</c:v>
                </c:pt>
                <c:pt idx="13">
                  <c:v>5500</c:v>
                </c:pt>
                <c:pt idx="14">
                  <c:v>5750</c:v>
                </c:pt>
                <c:pt idx="15">
                  <c:v>6000</c:v>
                </c:pt>
                <c:pt idx="16">
                  <c:v>6250</c:v>
                </c:pt>
                <c:pt idx="17">
                  <c:v>6500</c:v>
                </c:pt>
              </c:numCache>
            </c:numRef>
          </c:cat>
          <c:val>
            <c:numRef>
              <c:f>'Injen runs'!$S$6:$S$23</c:f>
              <c:numCache>
                <c:ptCount val="18"/>
                <c:pt idx="0">
                  <c:v>111.57582222222223</c:v>
                </c:pt>
                <c:pt idx="1">
                  <c:v>117.99493333333334</c:v>
                </c:pt>
                <c:pt idx="2">
                  <c:v>119.42729696969697</c:v>
                </c:pt>
                <c:pt idx="3">
                  <c:v>118.75355555555556</c:v>
                </c:pt>
                <c:pt idx="4">
                  <c:v>118.29119999999999</c:v>
                </c:pt>
                <c:pt idx="5">
                  <c:v>121.49626666666666</c:v>
                </c:pt>
                <c:pt idx="6">
                  <c:v>125.81457777777776</c:v>
                </c:pt>
                <c:pt idx="7">
                  <c:v>125.47903333333333</c:v>
                </c:pt>
                <c:pt idx="8">
                  <c:v>121.88759215686274</c:v>
                </c:pt>
                <c:pt idx="9">
                  <c:v>125.34773333333334</c:v>
                </c:pt>
                <c:pt idx="10">
                  <c:v>123.98405614035089</c:v>
                </c:pt>
                <c:pt idx="11">
                  <c:v>122.61669333333333</c:v>
                </c:pt>
                <c:pt idx="12">
                  <c:v>122.0464761904762</c:v>
                </c:pt>
                <c:pt idx="13">
                  <c:v>117.70846060606061</c:v>
                </c:pt>
                <c:pt idx="14">
                  <c:v>113.13873623188404</c:v>
                </c:pt>
                <c:pt idx="15">
                  <c:v>108.13284444444444</c:v>
                </c:pt>
                <c:pt idx="16">
                  <c:v>101.62269866666666</c:v>
                </c:pt>
                <c:pt idx="17">
                  <c:v>93.728</c:v>
                </c:pt>
              </c:numCache>
            </c:numRef>
          </c:val>
          <c:smooth val="0"/>
        </c:ser>
        <c:ser>
          <c:idx val="2"/>
          <c:order val="2"/>
          <c:tx>
            <c:v>Injen tuned HP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'Injen runs'!$M$99:$M$116</c:f>
              <c:numCache>
                <c:ptCount val="18"/>
                <c:pt idx="0">
                  <c:v>50.199999999999996</c:v>
                </c:pt>
                <c:pt idx="1">
                  <c:v>58.166666666666664</c:v>
                </c:pt>
                <c:pt idx="2">
                  <c:v>64.60000000000001</c:v>
                </c:pt>
                <c:pt idx="3">
                  <c:v>70.2</c:v>
                </c:pt>
                <c:pt idx="4">
                  <c:v>75.53333333333335</c:v>
                </c:pt>
                <c:pt idx="5">
                  <c:v>83.16666666666667</c:v>
                </c:pt>
                <c:pt idx="6">
                  <c:v>91.23333333333335</c:v>
                </c:pt>
                <c:pt idx="7">
                  <c:v>96.73333333333333</c:v>
                </c:pt>
                <c:pt idx="8">
                  <c:v>99.36666666666667</c:v>
                </c:pt>
                <c:pt idx="9">
                  <c:v>108.10000000000001</c:v>
                </c:pt>
                <c:pt idx="10">
                  <c:v>112.76666666666667</c:v>
                </c:pt>
                <c:pt idx="11">
                  <c:v>117.06666666666666</c:v>
                </c:pt>
                <c:pt idx="12">
                  <c:v>122.23333333333333</c:v>
                </c:pt>
                <c:pt idx="13">
                  <c:v>123.76666666666667</c:v>
                </c:pt>
                <c:pt idx="14">
                  <c:v>124.8</c:v>
                </c:pt>
                <c:pt idx="15">
                  <c:v>124.86666666666667</c:v>
                </c:pt>
                <c:pt idx="16">
                  <c:v>122.66666666666667</c:v>
                </c:pt>
                <c:pt idx="17">
                  <c:v>117.93333333333334</c:v>
                </c:pt>
              </c:numCache>
            </c:numRef>
          </c:val>
          <c:smooth val="0"/>
        </c:ser>
        <c:ser>
          <c:idx val="3"/>
          <c:order val="3"/>
          <c:tx>
            <c:v>Injen tuned Tq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'Injen runs'!$S$99:$S$116</c:f>
              <c:numCache>
                <c:ptCount val="18"/>
                <c:pt idx="0">
                  <c:v>117.17795555555556</c:v>
                </c:pt>
                <c:pt idx="1">
                  <c:v>122.19653333333333</c:v>
                </c:pt>
                <c:pt idx="2">
                  <c:v>123.37425454545455</c:v>
                </c:pt>
                <c:pt idx="3">
                  <c:v>122.89680000000003</c:v>
                </c:pt>
                <c:pt idx="4">
                  <c:v>122.06186666666667</c:v>
                </c:pt>
                <c:pt idx="5">
                  <c:v>124.79752380952381</c:v>
                </c:pt>
                <c:pt idx="6">
                  <c:v>127.77532444444444</c:v>
                </c:pt>
                <c:pt idx="7">
                  <c:v>127.01086666666667</c:v>
                </c:pt>
                <c:pt idx="8">
                  <c:v>122.79381960784313</c:v>
                </c:pt>
                <c:pt idx="9">
                  <c:v>126.16471111111112</c:v>
                </c:pt>
                <c:pt idx="10">
                  <c:v>124.68432280701755</c:v>
                </c:pt>
                <c:pt idx="11">
                  <c:v>122.96682666666668</c:v>
                </c:pt>
                <c:pt idx="12">
                  <c:v>122.27989841269842</c:v>
                </c:pt>
                <c:pt idx="13">
                  <c:v>118.18591515151515</c:v>
                </c:pt>
                <c:pt idx="14">
                  <c:v>113.99123478260869</c:v>
                </c:pt>
                <c:pt idx="15">
                  <c:v>109.29995555555557</c:v>
                </c:pt>
                <c:pt idx="16">
                  <c:v>103.07925333333333</c:v>
                </c:pt>
                <c:pt idx="17">
                  <c:v>95.29013333333334</c:v>
                </c:pt>
              </c:numCache>
            </c:numRef>
          </c:val>
          <c:smooth val="0"/>
        </c:ser>
        <c:axId val="13655035"/>
        <c:axId val="55786452"/>
      </c:lineChart>
      <c:catAx>
        <c:axId val="13655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86452"/>
        <c:crosses val="autoZero"/>
        <c:auto val="1"/>
        <c:lblOffset val="100"/>
        <c:noMultiLvlLbl val="0"/>
      </c:catAx>
      <c:valAx>
        <c:axId val="55786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 and TQ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550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Torque Box vs. Injen CAI (each w/SAFC tuned)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Injen tuned HP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'Injen runs'!$B$99:$B$116</c:f>
              <c:numCache>
                <c:ptCount val="18"/>
                <c:pt idx="0">
                  <c:v>2250</c:v>
                </c:pt>
                <c:pt idx="1">
                  <c:v>2500</c:v>
                </c:pt>
                <c:pt idx="2">
                  <c:v>2750</c:v>
                </c:pt>
                <c:pt idx="3">
                  <c:v>3000</c:v>
                </c:pt>
                <c:pt idx="4">
                  <c:v>3250</c:v>
                </c:pt>
                <c:pt idx="5">
                  <c:v>3500</c:v>
                </c:pt>
                <c:pt idx="6">
                  <c:v>3750</c:v>
                </c:pt>
                <c:pt idx="7">
                  <c:v>4000</c:v>
                </c:pt>
                <c:pt idx="8">
                  <c:v>4250</c:v>
                </c:pt>
                <c:pt idx="9">
                  <c:v>4500</c:v>
                </c:pt>
                <c:pt idx="10">
                  <c:v>4750</c:v>
                </c:pt>
                <c:pt idx="11">
                  <c:v>5000</c:v>
                </c:pt>
                <c:pt idx="12">
                  <c:v>5250</c:v>
                </c:pt>
                <c:pt idx="13">
                  <c:v>5500</c:v>
                </c:pt>
                <c:pt idx="14">
                  <c:v>5750</c:v>
                </c:pt>
                <c:pt idx="15">
                  <c:v>6000</c:v>
                </c:pt>
                <c:pt idx="16">
                  <c:v>6250</c:v>
                </c:pt>
                <c:pt idx="17">
                  <c:v>6500</c:v>
                </c:pt>
              </c:numCache>
            </c:numRef>
          </c:cat>
          <c:val>
            <c:numRef>
              <c:f>'Injen runs'!$M$99:$M$116</c:f>
              <c:numCache>
                <c:ptCount val="18"/>
                <c:pt idx="0">
                  <c:v>50.199999999999996</c:v>
                </c:pt>
                <c:pt idx="1">
                  <c:v>58.166666666666664</c:v>
                </c:pt>
                <c:pt idx="2">
                  <c:v>64.60000000000001</c:v>
                </c:pt>
                <c:pt idx="3">
                  <c:v>70.2</c:v>
                </c:pt>
                <c:pt idx="4">
                  <c:v>75.53333333333335</c:v>
                </c:pt>
                <c:pt idx="5">
                  <c:v>83.16666666666667</c:v>
                </c:pt>
                <c:pt idx="6">
                  <c:v>91.23333333333335</c:v>
                </c:pt>
                <c:pt idx="7">
                  <c:v>96.73333333333333</c:v>
                </c:pt>
                <c:pt idx="8">
                  <c:v>99.36666666666667</c:v>
                </c:pt>
                <c:pt idx="9">
                  <c:v>108.10000000000001</c:v>
                </c:pt>
                <c:pt idx="10">
                  <c:v>112.76666666666667</c:v>
                </c:pt>
                <c:pt idx="11">
                  <c:v>117.06666666666666</c:v>
                </c:pt>
                <c:pt idx="12">
                  <c:v>122.23333333333333</c:v>
                </c:pt>
                <c:pt idx="13">
                  <c:v>123.76666666666667</c:v>
                </c:pt>
                <c:pt idx="14">
                  <c:v>124.8</c:v>
                </c:pt>
                <c:pt idx="15">
                  <c:v>124.86666666666667</c:v>
                </c:pt>
                <c:pt idx="16">
                  <c:v>122.66666666666667</c:v>
                </c:pt>
                <c:pt idx="17">
                  <c:v>117.93333333333334</c:v>
                </c:pt>
              </c:numCache>
            </c:numRef>
          </c:val>
          <c:smooth val="0"/>
        </c:ser>
        <c:ser>
          <c:idx val="1"/>
          <c:order val="1"/>
          <c:tx>
            <c:v>Injen tuned Tq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'Injen runs'!$B$99:$B$116</c:f>
              <c:numCache>
                <c:ptCount val="18"/>
                <c:pt idx="0">
                  <c:v>2250</c:v>
                </c:pt>
                <c:pt idx="1">
                  <c:v>2500</c:v>
                </c:pt>
                <c:pt idx="2">
                  <c:v>2750</c:v>
                </c:pt>
                <c:pt idx="3">
                  <c:v>3000</c:v>
                </c:pt>
                <c:pt idx="4">
                  <c:v>3250</c:v>
                </c:pt>
                <c:pt idx="5">
                  <c:v>3500</c:v>
                </c:pt>
                <c:pt idx="6">
                  <c:v>3750</c:v>
                </c:pt>
                <c:pt idx="7">
                  <c:v>4000</c:v>
                </c:pt>
                <c:pt idx="8">
                  <c:v>4250</c:v>
                </c:pt>
                <c:pt idx="9">
                  <c:v>4500</c:v>
                </c:pt>
                <c:pt idx="10">
                  <c:v>4750</c:v>
                </c:pt>
                <c:pt idx="11">
                  <c:v>5000</c:v>
                </c:pt>
                <c:pt idx="12">
                  <c:v>5250</c:v>
                </c:pt>
                <c:pt idx="13">
                  <c:v>5500</c:v>
                </c:pt>
                <c:pt idx="14">
                  <c:v>5750</c:v>
                </c:pt>
                <c:pt idx="15">
                  <c:v>6000</c:v>
                </c:pt>
                <c:pt idx="16">
                  <c:v>6250</c:v>
                </c:pt>
                <c:pt idx="17">
                  <c:v>6500</c:v>
                </c:pt>
              </c:numCache>
            </c:numRef>
          </c:cat>
          <c:val>
            <c:numRef>
              <c:f>'Injen runs'!$S$99:$S$116</c:f>
              <c:numCache>
                <c:ptCount val="18"/>
                <c:pt idx="0">
                  <c:v>117.17795555555556</c:v>
                </c:pt>
                <c:pt idx="1">
                  <c:v>122.19653333333333</c:v>
                </c:pt>
                <c:pt idx="2">
                  <c:v>123.37425454545455</c:v>
                </c:pt>
                <c:pt idx="3">
                  <c:v>122.89680000000003</c:v>
                </c:pt>
                <c:pt idx="4">
                  <c:v>122.06186666666667</c:v>
                </c:pt>
                <c:pt idx="5">
                  <c:v>124.79752380952381</c:v>
                </c:pt>
                <c:pt idx="6">
                  <c:v>127.77532444444444</c:v>
                </c:pt>
                <c:pt idx="7">
                  <c:v>127.01086666666667</c:v>
                </c:pt>
                <c:pt idx="8">
                  <c:v>122.79381960784313</c:v>
                </c:pt>
                <c:pt idx="9">
                  <c:v>126.16471111111112</c:v>
                </c:pt>
                <c:pt idx="10">
                  <c:v>124.68432280701755</c:v>
                </c:pt>
                <c:pt idx="11">
                  <c:v>122.96682666666668</c:v>
                </c:pt>
                <c:pt idx="12">
                  <c:v>122.27989841269842</c:v>
                </c:pt>
                <c:pt idx="13">
                  <c:v>118.18591515151515</c:v>
                </c:pt>
                <c:pt idx="14">
                  <c:v>113.99123478260869</c:v>
                </c:pt>
                <c:pt idx="15">
                  <c:v>109.29995555555557</c:v>
                </c:pt>
                <c:pt idx="16">
                  <c:v>103.07925333333333</c:v>
                </c:pt>
                <c:pt idx="17">
                  <c:v>95.29013333333334</c:v>
                </c:pt>
              </c:numCache>
            </c:numRef>
          </c:val>
          <c:smooth val="0"/>
        </c:ser>
        <c:ser>
          <c:idx val="2"/>
          <c:order val="2"/>
          <c:tx>
            <c:v>Torque box tuned HP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'Injen runs'!$B$99:$B$116</c:f>
              <c:numCache>
                <c:ptCount val="18"/>
                <c:pt idx="0">
                  <c:v>2250</c:v>
                </c:pt>
                <c:pt idx="1">
                  <c:v>2500</c:v>
                </c:pt>
                <c:pt idx="2">
                  <c:v>2750</c:v>
                </c:pt>
                <c:pt idx="3">
                  <c:v>3000</c:v>
                </c:pt>
                <c:pt idx="4">
                  <c:v>3250</c:v>
                </c:pt>
                <c:pt idx="5">
                  <c:v>3500</c:v>
                </c:pt>
                <c:pt idx="6">
                  <c:v>3750</c:v>
                </c:pt>
                <c:pt idx="7">
                  <c:v>4000</c:v>
                </c:pt>
                <c:pt idx="8">
                  <c:v>4250</c:v>
                </c:pt>
                <c:pt idx="9">
                  <c:v>4500</c:v>
                </c:pt>
                <c:pt idx="10">
                  <c:v>4750</c:v>
                </c:pt>
                <c:pt idx="11">
                  <c:v>5000</c:v>
                </c:pt>
                <c:pt idx="12">
                  <c:v>5250</c:v>
                </c:pt>
                <c:pt idx="13">
                  <c:v>5500</c:v>
                </c:pt>
                <c:pt idx="14">
                  <c:v>5750</c:v>
                </c:pt>
                <c:pt idx="15">
                  <c:v>6000</c:v>
                </c:pt>
                <c:pt idx="16">
                  <c:v>6250</c:v>
                </c:pt>
                <c:pt idx="17">
                  <c:v>6500</c:v>
                </c:pt>
              </c:numCache>
            </c:numRef>
          </c:cat>
          <c:val>
            <c:numRef>
              <c:f>'Torque box runs'!$C$162:$C$179</c:f>
              <c:numCache>
                <c:ptCount val="18"/>
                <c:pt idx="0">
                  <c:v>48.7</c:v>
                </c:pt>
                <c:pt idx="1">
                  <c:v>57</c:v>
                </c:pt>
                <c:pt idx="2">
                  <c:v>62.6</c:v>
                </c:pt>
                <c:pt idx="3">
                  <c:v>68.7</c:v>
                </c:pt>
                <c:pt idx="4">
                  <c:v>74.7</c:v>
                </c:pt>
                <c:pt idx="5">
                  <c:v>84.1</c:v>
                </c:pt>
                <c:pt idx="6">
                  <c:v>92.3</c:v>
                </c:pt>
                <c:pt idx="7">
                  <c:v>98.2</c:v>
                </c:pt>
                <c:pt idx="8">
                  <c:v>102.4</c:v>
                </c:pt>
                <c:pt idx="9">
                  <c:v>107.6</c:v>
                </c:pt>
                <c:pt idx="10">
                  <c:v>110.4</c:v>
                </c:pt>
                <c:pt idx="11">
                  <c:v>113.3</c:v>
                </c:pt>
                <c:pt idx="12">
                  <c:v>118.1</c:v>
                </c:pt>
                <c:pt idx="13">
                  <c:v>120.9</c:v>
                </c:pt>
                <c:pt idx="14">
                  <c:v>122.3</c:v>
                </c:pt>
                <c:pt idx="15">
                  <c:v>121.3</c:v>
                </c:pt>
                <c:pt idx="16">
                  <c:v>119.8</c:v>
                </c:pt>
                <c:pt idx="17">
                  <c:v>115.5</c:v>
                </c:pt>
              </c:numCache>
            </c:numRef>
          </c:val>
          <c:smooth val="0"/>
        </c:ser>
        <c:ser>
          <c:idx val="3"/>
          <c:order val="3"/>
          <c:tx>
            <c:v>Torque box tuned Tq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'Injen runs'!$B$99:$B$116</c:f>
              <c:numCache>
                <c:ptCount val="18"/>
                <c:pt idx="0">
                  <c:v>2250</c:v>
                </c:pt>
                <c:pt idx="1">
                  <c:v>2500</c:v>
                </c:pt>
                <c:pt idx="2">
                  <c:v>2750</c:v>
                </c:pt>
                <c:pt idx="3">
                  <c:v>3000</c:v>
                </c:pt>
                <c:pt idx="4">
                  <c:v>3250</c:v>
                </c:pt>
                <c:pt idx="5">
                  <c:v>3500</c:v>
                </c:pt>
                <c:pt idx="6">
                  <c:v>3750</c:v>
                </c:pt>
                <c:pt idx="7">
                  <c:v>4000</c:v>
                </c:pt>
                <c:pt idx="8">
                  <c:v>4250</c:v>
                </c:pt>
                <c:pt idx="9">
                  <c:v>4500</c:v>
                </c:pt>
                <c:pt idx="10">
                  <c:v>4750</c:v>
                </c:pt>
                <c:pt idx="11">
                  <c:v>5000</c:v>
                </c:pt>
                <c:pt idx="12">
                  <c:v>5250</c:v>
                </c:pt>
                <c:pt idx="13">
                  <c:v>5500</c:v>
                </c:pt>
                <c:pt idx="14">
                  <c:v>5750</c:v>
                </c:pt>
                <c:pt idx="15">
                  <c:v>6000</c:v>
                </c:pt>
                <c:pt idx="16">
                  <c:v>6250</c:v>
                </c:pt>
                <c:pt idx="17">
                  <c:v>6500</c:v>
                </c:pt>
              </c:numCache>
            </c:numRef>
          </c:cat>
          <c:val>
            <c:numRef>
              <c:f>'Torque box runs'!$I$162:$I$179</c:f>
              <c:numCache>
                <c:ptCount val="18"/>
                <c:pt idx="0">
                  <c:v>113.67662222222224</c:v>
                </c:pt>
                <c:pt idx="1">
                  <c:v>119.7456</c:v>
                </c:pt>
                <c:pt idx="2">
                  <c:v>119.55461818181819</c:v>
                </c:pt>
                <c:pt idx="3">
                  <c:v>120.27080000000001</c:v>
                </c:pt>
                <c:pt idx="4">
                  <c:v>120.71520000000001</c:v>
                </c:pt>
                <c:pt idx="5">
                  <c:v>126.19805714285712</c:v>
                </c:pt>
                <c:pt idx="6">
                  <c:v>129.26922666666667</c:v>
                </c:pt>
                <c:pt idx="7">
                  <c:v>128.9366</c:v>
                </c:pt>
                <c:pt idx="8">
                  <c:v>126.54230588235295</c:v>
                </c:pt>
                <c:pt idx="9">
                  <c:v>125.58115555555554</c:v>
                </c:pt>
                <c:pt idx="10">
                  <c:v>122.06753684210527</c:v>
                </c:pt>
                <c:pt idx="11">
                  <c:v>119.01032</c:v>
                </c:pt>
                <c:pt idx="12">
                  <c:v>118.14499047619047</c:v>
                </c:pt>
                <c:pt idx="13">
                  <c:v>115.4485090909091</c:v>
                </c:pt>
                <c:pt idx="14">
                  <c:v>111.70775652173913</c:v>
                </c:pt>
                <c:pt idx="15">
                  <c:v>106.17793333333333</c:v>
                </c:pt>
                <c:pt idx="16">
                  <c:v>100.67033599999999</c:v>
                </c:pt>
                <c:pt idx="17">
                  <c:v>93.324</c:v>
                </c:pt>
              </c:numCache>
            </c:numRef>
          </c:val>
          <c:smooth val="0"/>
        </c:ser>
        <c:axId val="32316021"/>
        <c:axId val="22408734"/>
      </c:lineChart>
      <c:catAx>
        <c:axId val="32316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408734"/>
        <c:crosses val="autoZero"/>
        <c:auto val="1"/>
        <c:lblOffset val="100"/>
        <c:noMultiLvlLbl val="0"/>
      </c:catAx>
      <c:valAx>
        <c:axId val="22408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 and Tq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1602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3"/>
  <sheetViews>
    <sheetView workbookViewId="0" topLeftCell="A28">
      <selection activeCell="I69" sqref="I69"/>
    </sheetView>
  </sheetViews>
  <sheetFormatPr defaultColWidth="9.140625" defaultRowHeight="12.75"/>
  <sheetData>
    <row r="1" spans="1:2" ht="12.75">
      <c r="A1" t="s">
        <v>25</v>
      </c>
      <c r="B1" t="s">
        <v>26</v>
      </c>
    </row>
    <row r="2" spans="1:2" ht="12.75">
      <c r="A2" t="s">
        <v>27</v>
      </c>
      <c r="B2" t="s">
        <v>28</v>
      </c>
    </row>
    <row r="3" spans="1:2" ht="12.75">
      <c r="A3" t="s">
        <v>29</v>
      </c>
      <c r="B3">
        <v>208627</v>
      </c>
    </row>
    <row r="4" spans="1:3" ht="12.75">
      <c r="A4" t="s">
        <v>30</v>
      </c>
      <c r="C4" t="s">
        <v>31</v>
      </c>
    </row>
    <row r="5" spans="1:2" ht="12.75">
      <c r="A5" t="s">
        <v>32</v>
      </c>
      <c r="B5" t="s">
        <v>33</v>
      </c>
    </row>
    <row r="6" spans="1:2" ht="12.75">
      <c r="A6" s="1">
        <v>39304</v>
      </c>
      <c r="B6" s="2">
        <v>0.38776620370370374</v>
      </c>
    </row>
    <row r="7" spans="1:2" ht="12.75">
      <c r="A7" s="1"/>
      <c r="B7" s="2"/>
    </row>
    <row r="8" ht="12.75">
      <c r="A8" t="s">
        <v>34</v>
      </c>
    </row>
    <row r="9" spans="1:4" ht="12.75">
      <c r="A9" t="s">
        <v>39</v>
      </c>
      <c r="C9" s="11">
        <v>208627.013</v>
      </c>
      <c r="D9" s="11"/>
    </row>
    <row r="10" spans="1:18" ht="12.75">
      <c r="A10" s="1">
        <v>39304</v>
      </c>
      <c r="B10" s="2">
        <v>0.38776620370370374</v>
      </c>
      <c r="C10" t="s">
        <v>4</v>
      </c>
      <c r="D10" t="s">
        <v>5</v>
      </c>
      <c r="E10" t="s">
        <v>6</v>
      </c>
      <c r="F10" t="s">
        <v>20</v>
      </c>
      <c r="G10" t="s">
        <v>21</v>
      </c>
      <c r="K10" s="12" t="s">
        <v>40</v>
      </c>
      <c r="L10" s="13"/>
      <c r="M10" s="13"/>
      <c r="N10" s="13"/>
      <c r="O10" s="13"/>
      <c r="P10" s="13"/>
      <c r="Q10" s="13"/>
      <c r="R10" s="13"/>
    </row>
    <row r="11" spans="11:18" ht="12.75">
      <c r="K11" s="13"/>
      <c r="L11" s="13"/>
      <c r="M11" s="13"/>
      <c r="N11" s="13"/>
      <c r="O11" s="13"/>
      <c r="P11" s="13"/>
      <c r="Q11" s="13"/>
      <c r="R11" s="13"/>
    </row>
    <row r="12" spans="1:19" ht="12.75">
      <c r="A12" s="3" t="s">
        <v>7</v>
      </c>
      <c r="B12" s="3" t="s">
        <v>8</v>
      </c>
      <c r="C12" s="3" t="s">
        <v>9</v>
      </c>
      <c r="D12" s="3" t="s">
        <v>10</v>
      </c>
      <c r="E12" s="3" t="s">
        <v>11</v>
      </c>
      <c r="F12" s="3" t="s">
        <v>36</v>
      </c>
      <c r="G12" s="3" t="s">
        <v>12</v>
      </c>
      <c r="H12" s="3" t="s">
        <v>13</v>
      </c>
      <c r="I12" s="3" t="s">
        <v>37</v>
      </c>
      <c r="K12" s="3" t="s">
        <v>7</v>
      </c>
      <c r="L12" s="3" t="s">
        <v>8</v>
      </c>
      <c r="M12" s="3" t="s">
        <v>9</v>
      </c>
      <c r="N12" s="3" t="s">
        <v>10</v>
      </c>
      <c r="O12" s="3" t="s">
        <v>11</v>
      </c>
      <c r="P12" s="3" t="s">
        <v>36</v>
      </c>
      <c r="Q12" s="3" t="s">
        <v>12</v>
      </c>
      <c r="R12" s="3" t="s">
        <v>13</v>
      </c>
      <c r="S12" s="3" t="s">
        <v>37</v>
      </c>
    </row>
    <row r="13" spans="1:19" ht="12.75">
      <c r="A13" s="3" t="s">
        <v>14</v>
      </c>
      <c r="B13" s="3" t="s">
        <v>8</v>
      </c>
      <c r="C13" s="3" t="s">
        <v>15</v>
      </c>
      <c r="D13" s="3" t="s">
        <v>16</v>
      </c>
      <c r="E13" s="3"/>
      <c r="F13" s="3"/>
      <c r="G13" s="3"/>
      <c r="H13" s="3" t="s">
        <v>35</v>
      </c>
      <c r="I13" s="3" t="s">
        <v>38</v>
      </c>
      <c r="K13" s="3" t="s">
        <v>14</v>
      </c>
      <c r="L13" s="3" t="s">
        <v>8</v>
      </c>
      <c r="M13" s="3" t="s">
        <v>15</v>
      </c>
      <c r="N13" s="3" t="s">
        <v>16</v>
      </c>
      <c r="O13" s="3"/>
      <c r="P13" s="3"/>
      <c r="Q13" s="3"/>
      <c r="R13" s="3" t="s">
        <v>35</v>
      </c>
      <c r="S13" s="3" t="s">
        <v>38</v>
      </c>
    </row>
    <row r="14" spans="1:19" ht="12.75">
      <c r="A14" s="3">
        <v>34</v>
      </c>
      <c r="B14" s="3">
        <v>2250</v>
      </c>
      <c r="C14" s="3">
        <v>38.3</v>
      </c>
      <c r="D14" s="3">
        <v>416</v>
      </c>
      <c r="E14" s="3">
        <v>70.7</v>
      </c>
      <c r="F14" s="3">
        <v>14.4</v>
      </c>
      <c r="G14" s="3">
        <v>0.99</v>
      </c>
      <c r="H14" s="3">
        <v>-0.3</v>
      </c>
      <c r="I14" s="4">
        <f>+C14*5252/B14</f>
        <v>89.40071111111111</v>
      </c>
      <c r="K14" s="3">
        <v>34</v>
      </c>
      <c r="L14" s="3">
        <v>2250</v>
      </c>
      <c r="M14" s="4">
        <f>+(C38+C62+C86)/3</f>
        <v>45.43333333333334</v>
      </c>
      <c r="N14" s="6">
        <f aca="true" t="shared" si="0" ref="N14:S14">+(D38+D62+D86)/3</f>
        <v>495.3333333333333</v>
      </c>
      <c r="O14" s="7">
        <f t="shared" si="0"/>
        <v>71.60000000000001</v>
      </c>
      <c r="P14" s="4">
        <f t="shared" si="0"/>
        <v>14.633333333333333</v>
      </c>
      <c r="Q14" s="4">
        <f t="shared" si="0"/>
        <v>1.0033333333333332</v>
      </c>
      <c r="R14" s="7">
        <f t="shared" si="0"/>
        <v>-0.3666666666666667</v>
      </c>
      <c r="S14" s="4">
        <f t="shared" si="0"/>
        <v>106.0514962962963</v>
      </c>
    </row>
    <row r="15" spans="1:19" ht="12.75">
      <c r="A15" s="3">
        <v>38</v>
      </c>
      <c r="B15" s="3">
        <v>2500</v>
      </c>
      <c r="C15" s="3">
        <v>48.4</v>
      </c>
      <c r="D15" s="3">
        <v>474</v>
      </c>
      <c r="E15" s="3">
        <v>70.7</v>
      </c>
      <c r="F15" s="3">
        <v>14.4</v>
      </c>
      <c r="G15" s="3">
        <v>0.99</v>
      </c>
      <c r="H15" s="3">
        <v>-0.4</v>
      </c>
      <c r="I15" s="4">
        <f aca="true" t="shared" si="1" ref="I15:I31">+C15*5252/B15</f>
        <v>101.67872</v>
      </c>
      <c r="K15" s="3">
        <v>38</v>
      </c>
      <c r="L15" s="3">
        <v>2500</v>
      </c>
      <c r="M15" s="4">
        <f aca="true" t="shared" si="2" ref="M15:M31">+(C39+C63+C87)/3</f>
        <v>54.866666666666674</v>
      </c>
      <c r="N15" s="6">
        <f aca="true" t="shared" si="3" ref="N15:N31">+(D39+D63+D87)/3</f>
        <v>539.6666666666666</v>
      </c>
      <c r="O15" s="7">
        <f aca="true" t="shared" si="4" ref="O15:O31">+(E39+E63+E87)/3</f>
        <v>71.60000000000001</v>
      </c>
      <c r="P15" s="4">
        <f aca="true" t="shared" si="5" ref="P15:P31">+(F39+F63+F87)/3</f>
        <v>14.433333333333332</v>
      </c>
      <c r="Q15" s="4">
        <f aca="true" t="shared" si="6" ref="Q15:Q31">+(G39+G63+G87)/3</f>
        <v>0.9899999999999999</v>
      </c>
      <c r="R15" s="7">
        <f aca="true" t="shared" si="7" ref="R15:R31">+(H39+H63+H87)/3</f>
        <v>-0.4000000000000001</v>
      </c>
      <c r="S15" s="4">
        <f aca="true" t="shared" si="8" ref="S15:S31">+(I39+I63+I87)/3</f>
        <v>115.26389333333334</v>
      </c>
    </row>
    <row r="16" spans="1:19" ht="12.75">
      <c r="A16" s="3">
        <v>42</v>
      </c>
      <c r="B16" s="3">
        <v>2750</v>
      </c>
      <c r="C16" s="3">
        <v>54.7</v>
      </c>
      <c r="D16" s="3">
        <v>488</v>
      </c>
      <c r="E16" s="3">
        <v>70.7</v>
      </c>
      <c r="F16" s="3">
        <v>14.2</v>
      </c>
      <c r="G16" s="3">
        <v>0.98</v>
      </c>
      <c r="H16" s="3">
        <v>-0.4</v>
      </c>
      <c r="I16" s="4">
        <f t="shared" si="1"/>
        <v>104.46705454545456</v>
      </c>
      <c r="K16" s="3">
        <v>42</v>
      </c>
      <c r="L16" s="3">
        <v>2750</v>
      </c>
      <c r="M16" s="4">
        <f t="shared" si="2"/>
        <v>61.20000000000001</v>
      </c>
      <c r="N16" s="6">
        <f t="shared" si="3"/>
        <v>546.6666666666666</v>
      </c>
      <c r="O16" s="7">
        <f t="shared" si="4"/>
        <v>71.63333333333333</v>
      </c>
      <c r="P16" s="4">
        <f t="shared" si="5"/>
        <v>14.266666666666666</v>
      </c>
      <c r="Q16" s="4">
        <f t="shared" si="6"/>
        <v>0.9766666666666666</v>
      </c>
      <c r="R16" s="7">
        <f t="shared" si="7"/>
        <v>-0.4000000000000001</v>
      </c>
      <c r="S16" s="4">
        <f t="shared" si="8"/>
        <v>116.88087272727273</v>
      </c>
    </row>
    <row r="17" spans="1:19" ht="12.75">
      <c r="A17" s="3">
        <v>46</v>
      </c>
      <c r="B17" s="3">
        <v>3000</v>
      </c>
      <c r="C17" s="3">
        <v>58.9</v>
      </c>
      <c r="D17" s="3">
        <v>482</v>
      </c>
      <c r="E17" s="3">
        <v>70.8</v>
      </c>
      <c r="F17" s="3">
        <v>14.3</v>
      </c>
      <c r="G17" s="3">
        <v>0.98</v>
      </c>
      <c r="H17" s="3">
        <v>-0.5</v>
      </c>
      <c r="I17" s="4">
        <f t="shared" si="1"/>
        <v>103.11426666666667</v>
      </c>
      <c r="K17" s="3">
        <v>46</v>
      </c>
      <c r="L17" s="3">
        <v>3000</v>
      </c>
      <c r="M17" s="4">
        <f t="shared" si="2"/>
        <v>66.10000000000001</v>
      </c>
      <c r="N17" s="6">
        <f t="shared" si="3"/>
        <v>541.6666666666666</v>
      </c>
      <c r="O17" s="7">
        <f t="shared" si="4"/>
        <v>71.63333333333333</v>
      </c>
      <c r="P17" s="4">
        <f t="shared" si="5"/>
        <v>14.366666666666667</v>
      </c>
      <c r="Q17" s="4">
        <f t="shared" si="6"/>
        <v>0.9866666666666667</v>
      </c>
      <c r="R17" s="7">
        <f t="shared" si="7"/>
        <v>-0.5</v>
      </c>
      <c r="S17" s="4">
        <f t="shared" si="8"/>
        <v>115.71906666666666</v>
      </c>
    </row>
    <row r="18" spans="1:19" ht="12.75">
      <c r="A18" s="3">
        <v>50</v>
      </c>
      <c r="B18" s="3">
        <v>3250</v>
      </c>
      <c r="C18" s="3">
        <v>65.9</v>
      </c>
      <c r="D18" s="3">
        <v>498</v>
      </c>
      <c r="E18" s="3">
        <v>70.8</v>
      </c>
      <c r="F18" s="3">
        <v>14.4</v>
      </c>
      <c r="G18" s="3">
        <v>0.99</v>
      </c>
      <c r="H18" s="3">
        <v>-0.6</v>
      </c>
      <c r="I18" s="4">
        <f t="shared" si="1"/>
        <v>106.49440000000001</v>
      </c>
      <c r="K18" s="3">
        <v>50</v>
      </c>
      <c r="L18" s="3">
        <v>3250</v>
      </c>
      <c r="M18" s="4">
        <f t="shared" si="2"/>
        <v>71.89999999999999</v>
      </c>
      <c r="N18" s="6">
        <f t="shared" si="3"/>
        <v>543.6666666666666</v>
      </c>
      <c r="O18" s="7">
        <f t="shared" si="4"/>
        <v>71.63333333333334</v>
      </c>
      <c r="P18" s="4">
        <f t="shared" si="5"/>
        <v>14.4</v>
      </c>
      <c r="Q18" s="4">
        <f t="shared" si="6"/>
        <v>0.9899999999999999</v>
      </c>
      <c r="R18" s="7">
        <f t="shared" si="7"/>
        <v>-0.6</v>
      </c>
      <c r="S18" s="4">
        <f t="shared" si="8"/>
        <v>116.1904</v>
      </c>
    </row>
    <row r="19" spans="1:19" ht="12.75">
      <c r="A19" s="3">
        <v>53</v>
      </c>
      <c r="B19" s="3">
        <v>3500</v>
      </c>
      <c r="C19" s="3">
        <v>75.2</v>
      </c>
      <c r="D19" s="3">
        <v>528</v>
      </c>
      <c r="E19" s="3">
        <v>70.9</v>
      </c>
      <c r="F19" s="3">
        <v>14.5</v>
      </c>
      <c r="G19" s="3">
        <v>1</v>
      </c>
      <c r="H19" s="3">
        <v>-0.8</v>
      </c>
      <c r="I19" s="4">
        <f t="shared" si="1"/>
        <v>112.84297142857143</v>
      </c>
      <c r="K19" s="3">
        <v>53</v>
      </c>
      <c r="L19" s="3">
        <v>3500</v>
      </c>
      <c r="M19" s="4">
        <f t="shared" si="2"/>
        <v>80.86666666666666</v>
      </c>
      <c r="N19" s="6">
        <f t="shared" si="3"/>
        <v>568</v>
      </c>
      <c r="O19" s="7">
        <f t="shared" si="4"/>
        <v>71.63333333333334</v>
      </c>
      <c r="P19" s="4">
        <f t="shared" si="5"/>
        <v>14.5</v>
      </c>
      <c r="Q19" s="4">
        <f t="shared" si="6"/>
        <v>0.9966666666666667</v>
      </c>
      <c r="R19" s="7">
        <f t="shared" si="7"/>
        <v>-0.8000000000000002</v>
      </c>
      <c r="S19" s="4">
        <f t="shared" si="8"/>
        <v>121.34620952380953</v>
      </c>
    </row>
    <row r="20" spans="1:19" ht="12.75">
      <c r="A20" s="3">
        <v>57</v>
      </c>
      <c r="B20" s="3">
        <v>3750</v>
      </c>
      <c r="C20" s="3">
        <v>82.5</v>
      </c>
      <c r="D20" s="3">
        <v>541</v>
      </c>
      <c r="E20" s="3">
        <v>71</v>
      </c>
      <c r="F20" s="3">
        <v>14.5</v>
      </c>
      <c r="G20" s="3">
        <v>1</v>
      </c>
      <c r="H20" s="3">
        <v>-0.9</v>
      </c>
      <c r="I20" s="4">
        <f t="shared" si="1"/>
        <v>115.544</v>
      </c>
      <c r="K20" s="3">
        <v>57</v>
      </c>
      <c r="L20" s="3">
        <v>3750</v>
      </c>
      <c r="M20" s="4">
        <f t="shared" si="2"/>
        <v>89.2</v>
      </c>
      <c r="N20" s="6">
        <f t="shared" si="3"/>
        <v>584.6666666666666</v>
      </c>
      <c r="O20" s="7">
        <f t="shared" si="4"/>
        <v>71.63333333333334</v>
      </c>
      <c r="P20" s="4">
        <f t="shared" si="5"/>
        <v>14.466666666666667</v>
      </c>
      <c r="Q20" s="4">
        <f t="shared" si="6"/>
        <v>0.9933333333333333</v>
      </c>
      <c r="R20" s="7">
        <f t="shared" si="7"/>
        <v>-0.9333333333333332</v>
      </c>
      <c r="S20" s="4">
        <f t="shared" si="8"/>
        <v>124.92757333333333</v>
      </c>
    </row>
    <row r="21" spans="1:19" ht="12.75">
      <c r="A21" s="3">
        <v>61</v>
      </c>
      <c r="B21" s="3">
        <v>4000</v>
      </c>
      <c r="C21" s="3">
        <v>89.8</v>
      </c>
      <c r="D21" s="3">
        <v>551</v>
      </c>
      <c r="E21" s="3">
        <v>70.9</v>
      </c>
      <c r="F21" s="3">
        <v>14.3</v>
      </c>
      <c r="G21" s="3">
        <v>0.98</v>
      </c>
      <c r="H21" s="3">
        <v>-1</v>
      </c>
      <c r="I21" s="4">
        <f t="shared" si="1"/>
        <v>117.9074</v>
      </c>
      <c r="K21" s="3">
        <v>61</v>
      </c>
      <c r="L21" s="3">
        <v>4000</v>
      </c>
      <c r="M21" s="4">
        <f t="shared" si="2"/>
        <v>96.76666666666667</v>
      </c>
      <c r="N21" s="6">
        <f t="shared" si="3"/>
        <v>594.6666666666666</v>
      </c>
      <c r="O21" s="7">
        <f t="shared" si="4"/>
        <v>71.73333333333333</v>
      </c>
      <c r="P21" s="4">
        <f t="shared" si="5"/>
        <v>14.133333333333335</v>
      </c>
      <c r="Q21" s="4">
        <f t="shared" si="6"/>
        <v>0.9700000000000001</v>
      </c>
      <c r="R21" s="7">
        <f t="shared" si="7"/>
        <v>-1</v>
      </c>
      <c r="S21" s="4">
        <f t="shared" si="8"/>
        <v>127.05463333333334</v>
      </c>
    </row>
    <row r="22" spans="1:19" ht="12.75">
      <c r="A22" s="3">
        <v>65</v>
      </c>
      <c r="B22" s="3">
        <v>4250</v>
      </c>
      <c r="C22" s="3">
        <v>94.6</v>
      </c>
      <c r="D22" s="3">
        <v>547</v>
      </c>
      <c r="E22" s="3">
        <v>70.9</v>
      </c>
      <c r="F22" s="3">
        <v>13.9</v>
      </c>
      <c r="G22" s="3">
        <v>0.96</v>
      </c>
      <c r="H22" s="3">
        <v>-0.9</v>
      </c>
      <c r="I22" s="4">
        <f t="shared" si="1"/>
        <v>116.90334117647058</v>
      </c>
      <c r="K22" s="3">
        <v>65</v>
      </c>
      <c r="L22" s="3">
        <v>4250</v>
      </c>
      <c r="M22" s="4">
        <f t="shared" si="2"/>
        <v>101.23333333333335</v>
      </c>
      <c r="N22" s="6">
        <f t="shared" si="3"/>
        <v>585.6666666666666</v>
      </c>
      <c r="O22" s="7">
        <f t="shared" si="4"/>
        <v>71.76666666666667</v>
      </c>
      <c r="P22" s="4">
        <f t="shared" si="5"/>
        <v>13.5</v>
      </c>
      <c r="Q22" s="4">
        <f t="shared" si="6"/>
        <v>0.9266666666666667</v>
      </c>
      <c r="R22" s="7">
        <f t="shared" si="7"/>
        <v>-0.9</v>
      </c>
      <c r="S22" s="4">
        <f t="shared" si="8"/>
        <v>125.10058039215687</v>
      </c>
    </row>
    <row r="23" spans="1:19" ht="12.75">
      <c r="A23" s="3">
        <v>69</v>
      </c>
      <c r="B23" s="3">
        <v>4500</v>
      </c>
      <c r="C23" s="3">
        <v>101.3</v>
      </c>
      <c r="D23" s="3">
        <v>553</v>
      </c>
      <c r="E23" s="3">
        <v>70.9</v>
      </c>
      <c r="F23" s="3">
        <v>13.5</v>
      </c>
      <c r="G23" s="3">
        <v>0.93</v>
      </c>
      <c r="H23" s="3">
        <v>-0.9</v>
      </c>
      <c r="I23" s="4">
        <f t="shared" si="1"/>
        <v>118.22835555555555</v>
      </c>
      <c r="K23" s="3">
        <v>69</v>
      </c>
      <c r="L23" s="3">
        <v>4500</v>
      </c>
      <c r="M23" s="4">
        <f t="shared" si="2"/>
        <v>106.53333333333335</v>
      </c>
      <c r="N23" s="6">
        <f t="shared" si="3"/>
        <v>582</v>
      </c>
      <c r="O23" s="7">
        <f t="shared" si="4"/>
        <v>71.83333333333333</v>
      </c>
      <c r="P23" s="4">
        <f t="shared" si="5"/>
        <v>13.366666666666667</v>
      </c>
      <c r="Q23" s="4">
        <f t="shared" si="6"/>
        <v>0.9166666666666666</v>
      </c>
      <c r="R23" s="7">
        <f t="shared" si="7"/>
        <v>-0.9</v>
      </c>
      <c r="S23" s="4">
        <f t="shared" si="8"/>
        <v>124.33623703703705</v>
      </c>
    </row>
    <row r="24" spans="1:19" ht="12.75">
      <c r="A24" s="3">
        <v>72</v>
      </c>
      <c r="B24" s="3">
        <v>4750</v>
      </c>
      <c r="C24" s="3">
        <v>106.3</v>
      </c>
      <c r="D24" s="3">
        <v>550</v>
      </c>
      <c r="E24" s="3">
        <v>71</v>
      </c>
      <c r="F24" s="3">
        <v>13.2</v>
      </c>
      <c r="G24" s="3">
        <v>0.9</v>
      </c>
      <c r="H24" s="3">
        <v>-0.9</v>
      </c>
      <c r="I24" s="4">
        <f t="shared" si="1"/>
        <v>117.53423157894737</v>
      </c>
      <c r="K24" s="3">
        <v>72</v>
      </c>
      <c r="L24" s="3">
        <v>4750</v>
      </c>
      <c r="M24" s="4">
        <f t="shared" si="2"/>
        <v>109.73333333333335</v>
      </c>
      <c r="N24" s="6">
        <f t="shared" si="3"/>
        <v>567.6666666666666</v>
      </c>
      <c r="O24" s="7">
        <f t="shared" si="4"/>
        <v>71.89999999999999</v>
      </c>
      <c r="P24" s="4">
        <f t="shared" si="5"/>
        <v>13.133333333333333</v>
      </c>
      <c r="Q24" s="4">
        <f t="shared" si="6"/>
        <v>0.9033333333333333</v>
      </c>
      <c r="R24" s="7">
        <f t="shared" si="7"/>
        <v>-0.9333333333333332</v>
      </c>
      <c r="S24" s="4">
        <f t="shared" si="8"/>
        <v>121.33041403508771</v>
      </c>
    </row>
    <row r="25" spans="1:19" ht="12.75">
      <c r="A25" s="3">
        <v>76</v>
      </c>
      <c r="B25" s="3">
        <v>5000</v>
      </c>
      <c r="C25" s="3">
        <v>109.8</v>
      </c>
      <c r="D25" s="3">
        <v>540</v>
      </c>
      <c r="E25" s="3">
        <v>71</v>
      </c>
      <c r="F25" s="3">
        <v>12.9</v>
      </c>
      <c r="G25" s="3">
        <v>0.89</v>
      </c>
      <c r="H25" s="3">
        <v>-1</v>
      </c>
      <c r="I25" s="4">
        <f t="shared" si="1"/>
        <v>115.33391999999999</v>
      </c>
      <c r="K25" s="3">
        <v>76</v>
      </c>
      <c r="L25" s="3">
        <v>5000</v>
      </c>
      <c r="M25" s="4">
        <f t="shared" si="2"/>
        <v>113.36666666666666</v>
      </c>
      <c r="N25" s="6">
        <f t="shared" si="3"/>
        <v>557.3333333333334</v>
      </c>
      <c r="O25" s="7">
        <f t="shared" si="4"/>
        <v>71.93333333333334</v>
      </c>
      <c r="P25" s="4">
        <f t="shared" si="5"/>
        <v>13</v>
      </c>
      <c r="Q25" s="4">
        <f t="shared" si="6"/>
        <v>0.89</v>
      </c>
      <c r="R25" s="7">
        <f t="shared" si="7"/>
        <v>-1</v>
      </c>
      <c r="S25" s="4">
        <f t="shared" si="8"/>
        <v>119.08034666666667</v>
      </c>
    </row>
    <row r="26" spans="1:19" ht="12.75">
      <c r="A26" s="3">
        <v>80</v>
      </c>
      <c r="B26" s="3">
        <v>5250</v>
      </c>
      <c r="C26" s="3">
        <v>115.1</v>
      </c>
      <c r="D26" s="3">
        <v>539</v>
      </c>
      <c r="E26" s="3">
        <v>70.9</v>
      </c>
      <c r="F26" s="3">
        <v>12.7</v>
      </c>
      <c r="G26" s="3">
        <v>0.87</v>
      </c>
      <c r="H26" s="3">
        <v>-1</v>
      </c>
      <c r="I26" s="4">
        <f t="shared" si="1"/>
        <v>115.1438476190476</v>
      </c>
      <c r="K26" s="3">
        <v>80</v>
      </c>
      <c r="L26" s="3">
        <v>5250</v>
      </c>
      <c r="M26" s="4">
        <f t="shared" si="2"/>
        <v>118.23333333333333</v>
      </c>
      <c r="N26" s="6">
        <f t="shared" si="3"/>
        <v>553.6666666666666</v>
      </c>
      <c r="O26" s="7">
        <f t="shared" si="4"/>
        <v>72.06666666666668</v>
      </c>
      <c r="P26" s="4">
        <f t="shared" si="5"/>
        <v>12.733333333333334</v>
      </c>
      <c r="Q26" s="4">
        <f t="shared" si="6"/>
        <v>0.8733333333333334</v>
      </c>
      <c r="R26" s="7">
        <f t="shared" si="7"/>
        <v>-1</v>
      </c>
      <c r="S26" s="4">
        <f t="shared" si="8"/>
        <v>118.27837460317461</v>
      </c>
    </row>
    <row r="27" spans="1:19" ht="12.75">
      <c r="A27" s="3">
        <v>84</v>
      </c>
      <c r="B27" s="3">
        <v>5500</v>
      </c>
      <c r="C27" s="3">
        <v>116.7</v>
      </c>
      <c r="D27" s="3">
        <v>521</v>
      </c>
      <c r="E27" s="3">
        <v>70.9</v>
      </c>
      <c r="F27" s="3">
        <v>12.5</v>
      </c>
      <c r="G27" s="3">
        <v>0.86</v>
      </c>
      <c r="H27" s="3">
        <v>-1.1</v>
      </c>
      <c r="I27" s="4">
        <f t="shared" si="1"/>
        <v>111.43789090909091</v>
      </c>
      <c r="K27" s="3">
        <v>84</v>
      </c>
      <c r="L27" s="3">
        <v>5500</v>
      </c>
      <c r="M27" s="4">
        <f t="shared" si="2"/>
        <v>120.5</v>
      </c>
      <c r="N27" s="6">
        <f t="shared" si="3"/>
        <v>538.3333333333334</v>
      </c>
      <c r="O27" s="7">
        <f t="shared" si="4"/>
        <v>72.1</v>
      </c>
      <c r="P27" s="4">
        <f t="shared" si="5"/>
        <v>12.566666666666668</v>
      </c>
      <c r="Q27" s="4">
        <f t="shared" si="6"/>
        <v>0.86</v>
      </c>
      <c r="R27" s="7">
        <f t="shared" si="7"/>
        <v>-1.1</v>
      </c>
      <c r="S27" s="4">
        <f t="shared" si="8"/>
        <v>115.06654545454546</v>
      </c>
    </row>
    <row r="28" spans="1:19" ht="12.75">
      <c r="A28" s="3">
        <v>88</v>
      </c>
      <c r="B28" s="3">
        <v>5750</v>
      </c>
      <c r="C28" s="3">
        <v>117.3</v>
      </c>
      <c r="D28" s="3">
        <v>501</v>
      </c>
      <c r="E28" s="3">
        <v>70.9</v>
      </c>
      <c r="F28" s="3">
        <v>12.4</v>
      </c>
      <c r="G28" s="3">
        <v>0.85</v>
      </c>
      <c r="H28" s="3">
        <v>-1.1</v>
      </c>
      <c r="I28" s="4">
        <f t="shared" si="1"/>
        <v>107.1408</v>
      </c>
      <c r="K28" s="3">
        <v>88</v>
      </c>
      <c r="L28" s="3">
        <v>5750</v>
      </c>
      <c r="M28" s="4">
        <f t="shared" si="2"/>
        <v>121.26666666666667</v>
      </c>
      <c r="N28" s="6">
        <f t="shared" si="3"/>
        <v>518</v>
      </c>
      <c r="O28" s="7">
        <f t="shared" si="4"/>
        <v>72.26666666666667</v>
      </c>
      <c r="P28" s="4">
        <f t="shared" si="5"/>
        <v>12.433333333333332</v>
      </c>
      <c r="Q28" s="4">
        <f t="shared" si="6"/>
        <v>0.8533333333333334</v>
      </c>
      <c r="R28" s="7">
        <f t="shared" si="7"/>
        <v>-1.1</v>
      </c>
      <c r="S28" s="4">
        <f t="shared" si="8"/>
        <v>110.7639188405797</v>
      </c>
    </row>
    <row r="29" spans="1:19" ht="12.75">
      <c r="A29" s="3">
        <v>92</v>
      </c>
      <c r="B29" s="3">
        <v>6000</v>
      </c>
      <c r="C29" s="3">
        <v>116.2</v>
      </c>
      <c r="D29" s="3">
        <v>475</v>
      </c>
      <c r="E29" s="3">
        <v>71</v>
      </c>
      <c r="F29" s="3">
        <v>12.3</v>
      </c>
      <c r="G29" s="3">
        <v>0.84</v>
      </c>
      <c r="H29" s="3">
        <v>-1.1</v>
      </c>
      <c r="I29" s="4">
        <f t="shared" si="1"/>
        <v>101.71373333333334</v>
      </c>
      <c r="K29" s="3">
        <v>92</v>
      </c>
      <c r="L29" s="3">
        <v>6000</v>
      </c>
      <c r="M29" s="4">
        <f t="shared" si="2"/>
        <v>119.39999999999999</v>
      </c>
      <c r="N29" s="6">
        <f t="shared" si="3"/>
        <v>488.6666666666667</v>
      </c>
      <c r="O29" s="7">
        <f t="shared" si="4"/>
        <v>72.33333333333333</v>
      </c>
      <c r="P29" s="4">
        <f t="shared" si="5"/>
        <v>12.300000000000002</v>
      </c>
      <c r="Q29" s="4">
        <f t="shared" si="6"/>
        <v>0.8466666666666667</v>
      </c>
      <c r="R29" s="7">
        <f t="shared" si="7"/>
        <v>-1.1666666666666667</v>
      </c>
      <c r="S29" s="4">
        <f t="shared" si="8"/>
        <v>104.5148</v>
      </c>
    </row>
    <row r="30" spans="1:19" ht="12.75">
      <c r="A30" s="3">
        <v>95</v>
      </c>
      <c r="B30" s="3">
        <v>6250</v>
      </c>
      <c r="C30" s="3">
        <v>113.6</v>
      </c>
      <c r="D30" s="3">
        <v>445</v>
      </c>
      <c r="E30" s="3">
        <v>71.1</v>
      </c>
      <c r="F30" s="3">
        <v>12.1</v>
      </c>
      <c r="G30" s="3">
        <v>0.83</v>
      </c>
      <c r="H30" s="3">
        <v>-1.2</v>
      </c>
      <c r="I30" s="4">
        <f t="shared" si="1"/>
        <v>95.46035199999999</v>
      </c>
      <c r="K30" s="3">
        <v>95</v>
      </c>
      <c r="L30" s="3">
        <v>6250</v>
      </c>
      <c r="M30" s="4">
        <f t="shared" si="2"/>
        <v>117</v>
      </c>
      <c r="N30" s="6">
        <f t="shared" si="3"/>
        <v>459.3333333333333</v>
      </c>
      <c r="O30" s="7">
        <f t="shared" si="4"/>
        <v>72.43333333333334</v>
      </c>
      <c r="P30" s="4">
        <f t="shared" si="5"/>
        <v>12.233333333333334</v>
      </c>
      <c r="Q30" s="4">
        <f t="shared" si="6"/>
        <v>0.84</v>
      </c>
      <c r="R30" s="7">
        <f t="shared" si="7"/>
        <v>-1.2</v>
      </c>
      <c r="S30" s="4">
        <f t="shared" si="8"/>
        <v>98.31743999999999</v>
      </c>
    </row>
    <row r="31" spans="1:19" ht="12.75">
      <c r="A31" s="3">
        <v>99</v>
      </c>
      <c r="B31" s="3">
        <v>6500</v>
      </c>
      <c r="C31" s="3">
        <v>108.8</v>
      </c>
      <c r="D31" s="3">
        <v>409</v>
      </c>
      <c r="E31" s="3">
        <v>71.1</v>
      </c>
      <c r="F31" s="3">
        <v>12.1</v>
      </c>
      <c r="G31" s="3">
        <v>0.83</v>
      </c>
      <c r="H31" s="3">
        <v>-1.6</v>
      </c>
      <c r="I31" s="4">
        <f t="shared" si="1"/>
        <v>87.9104</v>
      </c>
      <c r="K31" s="3">
        <v>99</v>
      </c>
      <c r="L31" s="3">
        <v>6500</v>
      </c>
      <c r="M31" s="4">
        <f t="shared" si="2"/>
        <v>112.16666666666667</v>
      </c>
      <c r="N31" s="6">
        <f t="shared" si="3"/>
        <v>422.3333333333333</v>
      </c>
      <c r="O31" s="7">
        <f t="shared" si="4"/>
        <v>72.46666666666665</v>
      </c>
      <c r="P31" s="4">
        <f t="shared" si="5"/>
        <v>12.166666666666666</v>
      </c>
      <c r="Q31" s="4">
        <f t="shared" si="6"/>
        <v>0.8333333333333334</v>
      </c>
      <c r="R31" s="7">
        <f t="shared" si="7"/>
        <v>-1.8</v>
      </c>
      <c r="S31" s="4">
        <f t="shared" si="8"/>
        <v>90.63066666666667</v>
      </c>
    </row>
    <row r="34" spans="1:4" ht="12.75">
      <c r="A34" t="s">
        <v>39</v>
      </c>
      <c r="C34" s="11">
        <v>208627.014</v>
      </c>
      <c r="D34" s="11"/>
    </row>
    <row r="35" spans="1:7" ht="12.75">
      <c r="A35" s="1">
        <v>39304</v>
      </c>
      <c r="B35" s="2">
        <v>0.38895833333333335</v>
      </c>
      <c r="C35" t="s">
        <v>4</v>
      </c>
      <c r="D35" t="s">
        <v>5</v>
      </c>
      <c r="E35" t="s">
        <v>6</v>
      </c>
      <c r="F35" t="s">
        <v>20</v>
      </c>
      <c r="G35" t="s">
        <v>19</v>
      </c>
    </row>
    <row r="36" spans="1:9" ht="12.75">
      <c r="A36" s="3" t="s">
        <v>7</v>
      </c>
      <c r="B36" s="3" t="s">
        <v>8</v>
      </c>
      <c r="C36" s="3" t="s">
        <v>9</v>
      </c>
      <c r="D36" s="3" t="s">
        <v>10</v>
      </c>
      <c r="E36" s="3" t="s">
        <v>11</v>
      </c>
      <c r="F36" s="3" t="s">
        <v>36</v>
      </c>
      <c r="G36" s="3" t="s">
        <v>12</v>
      </c>
      <c r="H36" s="3" t="s">
        <v>13</v>
      </c>
      <c r="I36" s="3" t="s">
        <v>37</v>
      </c>
    </row>
    <row r="37" spans="1:9" ht="12.75">
      <c r="A37" s="3" t="s">
        <v>14</v>
      </c>
      <c r="B37" s="3" t="s">
        <v>8</v>
      </c>
      <c r="C37" s="3" t="s">
        <v>15</v>
      </c>
      <c r="D37" s="3" t="s">
        <v>16</v>
      </c>
      <c r="E37" s="3"/>
      <c r="F37" s="3"/>
      <c r="G37" s="3"/>
      <c r="H37" s="3" t="s">
        <v>35</v>
      </c>
      <c r="I37" s="3" t="s">
        <v>38</v>
      </c>
    </row>
    <row r="38" spans="1:9" ht="12.75">
      <c r="A38" s="3">
        <v>34</v>
      </c>
      <c r="B38" s="3">
        <v>2250</v>
      </c>
      <c r="C38" s="3">
        <v>44.6</v>
      </c>
      <c r="D38" s="3">
        <v>486</v>
      </c>
      <c r="E38" s="3">
        <v>71.4</v>
      </c>
      <c r="F38" s="3">
        <v>14.8</v>
      </c>
      <c r="G38" s="3">
        <v>1.02</v>
      </c>
      <c r="H38" s="3">
        <v>-0.3</v>
      </c>
      <c r="I38" s="4">
        <f>+C38*5252/B38</f>
        <v>104.10631111111111</v>
      </c>
    </row>
    <row r="39" spans="1:9" ht="12.75">
      <c r="A39" s="3">
        <v>38</v>
      </c>
      <c r="B39" s="3">
        <v>2500</v>
      </c>
      <c r="C39" s="3">
        <v>54.2</v>
      </c>
      <c r="D39" s="3">
        <v>533</v>
      </c>
      <c r="E39" s="3">
        <v>71.4</v>
      </c>
      <c r="F39" s="3">
        <v>14.5</v>
      </c>
      <c r="G39" s="3">
        <v>0.99</v>
      </c>
      <c r="H39" s="3">
        <v>-0.4</v>
      </c>
      <c r="I39" s="4">
        <f aca="true" t="shared" si="9" ref="I39:I55">+C39*5252/B39</f>
        <v>113.86336000000001</v>
      </c>
    </row>
    <row r="40" spans="1:9" ht="12.75">
      <c r="A40" s="3">
        <v>42</v>
      </c>
      <c r="B40" s="3">
        <v>2750</v>
      </c>
      <c r="C40" s="3">
        <v>61</v>
      </c>
      <c r="D40" s="3">
        <v>545</v>
      </c>
      <c r="E40" s="3">
        <v>71.5</v>
      </c>
      <c r="F40" s="3">
        <v>14.3</v>
      </c>
      <c r="G40" s="3">
        <v>0.98</v>
      </c>
      <c r="H40" s="3">
        <v>-0.4</v>
      </c>
      <c r="I40" s="4">
        <f t="shared" si="9"/>
        <v>116.4989090909091</v>
      </c>
    </row>
    <row r="41" spans="1:9" ht="12.75">
      <c r="A41" s="3">
        <v>46</v>
      </c>
      <c r="B41" s="3">
        <v>3000</v>
      </c>
      <c r="C41" s="3">
        <v>66.2</v>
      </c>
      <c r="D41" s="3">
        <v>543</v>
      </c>
      <c r="E41" s="3">
        <v>71.5</v>
      </c>
      <c r="F41" s="3">
        <v>14.4</v>
      </c>
      <c r="G41" s="3">
        <v>0.99</v>
      </c>
      <c r="H41" s="3">
        <v>-0.5</v>
      </c>
      <c r="I41" s="4">
        <f t="shared" si="9"/>
        <v>115.89413333333334</v>
      </c>
    </row>
    <row r="42" spans="1:9" ht="12.75">
      <c r="A42" s="3">
        <v>50</v>
      </c>
      <c r="B42" s="3">
        <v>3250</v>
      </c>
      <c r="C42" s="3">
        <v>71.8</v>
      </c>
      <c r="D42" s="3">
        <v>543</v>
      </c>
      <c r="E42" s="3">
        <v>71.5</v>
      </c>
      <c r="F42" s="3">
        <v>14.4</v>
      </c>
      <c r="G42" s="3">
        <v>0.99</v>
      </c>
      <c r="H42" s="3">
        <v>-0.6</v>
      </c>
      <c r="I42" s="4">
        <f t="shared" si="9"/>
        <v>116.02879999999999</v>
      </c>
    </row>
    <row r="43" spans="1:9" ht="12.75">
      <c r="A43" s="3">
        <v>53</v>
      </c>
      <c r="B43" s="3">
        <v>3500</v>
      </c>
      <c r="C43" s="3">
        <v>81.2</v>
      </c>
      <c r="D43" s="3">
        <v>570</v>
      </c>
      <c r="E43" s="3">
        <v>71.5</v>
      </c>
      <c r="F43" s="3">
        <v>14.5</v>
      </c>
      <c r="G43" s="3">
        <v>0.99</v>
      </c>
      <c r="H43" s="3">
        <v>-0.8</v>
      </c>
      <c r="I43" s="4">
        <f t="shared" si="9"/>
        <v>121.8464</v>
      </c>
    </row>
    <row r="44" spans="1:9" ht="12.75">
      <c r="A44" s="3">
        <v>57</v>
      </c>
      <c r="B44" s="3">
        <v>3750</v>
      </c>
      <c r="C44" s="3">
        <v>89.5</v>
      </c>
      <c r="D44" s="3">
        <v>587</v>
      </c>
      <c r="E44" s="3">
        <v>71.5</v>
      </c>
      <c r="F44" s="3">
        <v>14.4</v>
      </c>
      <c r="G44" s="3">
        <v>0.99</v>
      </c>
      <c r="H44" s="3">
        <v>-0.9</v>
      </c>
      <c r="I44" s="4">
        <f t="shared" si="9"/>
        <v>125.34773333333334</v>
      </c>
    </row>
    <row r="45" spans="1:9" ht="12.75">
      <c r="A45" s="3">
        <v>61</v>
      </c>
      <c r="B45" s="3">
        <v>4000</v>
      </c>
      <c r="C45" s="3">
        <v>96.3</v>
      </c>
      <c r="D45" s="3">
        <v>592</v>
      </c>
      <c r="E45" s="3">
        <v>71.5</v>
      </c>
      <c r="F45" s="3">
        <v>14.1</v>
      </c>
      <c r="G45" s="3">
        <v>0.97</v>
      </c>
      <c r="H45" s="3">
        <v>-1</v>
      </c>
      <c r="I45" s="4">
        <f t="shared" si="9"/>
        <v>126.44189999999999</v>
      </c>
    </row>
    <row r="46" spans="1:9" ht="12.75">
      <c r="A46" s="3">
        <v>65</v>
      </c>
      <c r="B46" s="3">
        <v>4250</v>
      </c>
      <c r="C46" s="3">
        <v>100.7</v>
      </c>
      <c r="D46" s="3">
        <v>583</v>
      </c>
      <c r="E46" s="3">
        <v>71.5</v>
      </c>
      <c r="F46" s="3">
        <v>13.4</v>
      </c>
      <c r="G46" s="3">
        <v>0.92</v>
      </c>
      <c r="H46" s="3">
        <v>-0.9</v>
      </c>
      <c r="I46" s="4">
        <f t="shared" si="9"/>
        <v>124.44150588235294</v>
      </c>
    </row>
    <row r="47" spans="1:9" ht="12.75">
      <c r="A47" s="3">
        <v>69</v>
      </c>
      <c r="B47" s="3">
        <v>4500</v>
      </c>
      <c r="C47" s="3">
        <v>105.5</v>
      </c>
      <c r="D47" s="3">
        <v>576</v>
      </c>
      <c r="E47" s="3">
        <v>71.5</v>
      </c>
      <c r="F47" s="3">
        <v>13.3</v>
      </c>
      <c r="G47" s="3">
        <v>0.91</v>
      </c>
      <c r="H47" s="3">
        <v>-0.9</v>
      </c>
      <c r="I47" s="4">
        <f t="shared" si="9"/>
        <v>123.13022222222222</v>
      </c>
    </row>
    <row r="48" spans="1:9" ht="12.75">
      <c r="A48" s="3">
        <v>72</v>
      </c>
      <c r="B48" s="3">
        <v>4750</v>
      </c>
      <c r="C48" s="3">
        <v>108.7</v>
      </c>
      <c r="D48" s="3">
        <v>563</v>
      </c>
      <c r="E48" s="3">
        <v>71.6</v>
      </c>
      <c r="F48" s="3">
        <v>13.1</v>
      </c>
      <c r="G48" s="3">
        <v>0.9</v>
      </c>
      <c r="H48" s="3">
        <v>-0.9</v>
      </c>
      <c r="I48" s="4">
        <f t="shared" si="9"/>
        <v>120.18787368421053</v>
      </c>
    </row>
    <row r="49" spans="1:9" ht="12.75">
      <c r="A49" s="3">
        <v>76</v>
      </c>
      <c r="B49" s="3">
        <v>5000</v>
      </c>
      <c r="C49" s="3">
        <v>112.1</v>
      </c>
      <c r="D49" s="3">
        <v>551</v>
      </c>
      <c r="E49" s="3">
        <v>71.6</v>
      </c>
      <c r="F49" s="3">
        <v>13</v>
      </c>
      <c r="G49" s="3">
        <v>0.89</v>
      </c>
      <c r="H49" s="3">
        <v>-1</v>
      </c>
      <c r="I49" s="4">
        <f t="shared" si="9"/>
        <v>117.74983999999999</v>
      </c>
    </row>
    <row r="50" spans="1:9" ht="12.75">
      <c r="A50" s="3">
        <v>80</v>
      </c>
      <c r="B50" s="3">
        <v>5250</v>
      </c>
      <c r="C50" s="3">
        <v>117.2</v>
      </c>
      <c r="D50" s="3">
        <v>549</v>
      </c>
      <c r="E50" s="3">
        <v>71.8</v>
      </c>
      <c r="F50" s="3">
        <v>12.7</v>
      </c>
      <c r="G50" s="3">
        <v>0.87</v>
      </c>
      <c r="H50" s="3">
        <v>-1</v>
      </c>
      <c r="I50" s="4">
        <f t="shared" si="9"/>
        <v>117.24464761904763</v>
      </c>
    </row>
    <row r="51" spans="1:9" ht="12.75">
      <c r="A51" s="3">
        <v>84</v>
      </c>
      <c r="B51" s="3">
        <v>5500</v>
      </c>
      <c r="C51" s="3">
        <v>119.5</v>
      </c>
      <c r="D51" s="3">
        <v>534</v>
      </c>
      <c r="E51" s="3">
        <v>71.8</v>
      </c>
      <c r="F51" s="3">
        <v>12.5</v>
      </c>
      <c r="G51" s="3">
        <v>0.86</v>
      </c>
      <c r="H51" s="3">
        <v>-1.1</v>
      </c>
      <c r="I51" s="4">
        <f t="shared" si="9"/>
        <v>114.11163636363636</v>
      </c>
    </row>
    <row r="52" spans="1:9" ht="12.75">
      <c r="A52" s="3">
        <v>88</v>
      </c>
      <c r="B52" s="3">
        <v>5750</v>
      </c>
      <c r="C52" s="3">
        <v>120.2</v>
      </c>
      <c r="D52" s="3">
        <v>514</v>
      </c>
      <c r="E52" s="3">
        <v>71.9</v>
      </c>
      <c r="F52" s="3">
        <v>12.4</v>
      </c>
      <c r="G52" s="3">
        <v>0.85</v>
      </c>
      <c r="H52" s="3">
        <v>-1.1</v>
      </c>
      <c r="I52" s="4">
        <f t="shared" si="9"/>
        <v>109.7896347826087</v>
      </c>
    </row>
    <row r="53" spans="1:9" ht="12.75">
      <c r="A53" s="3">
        <v>92</v>
      </c>
      <c r="B53" s="3">
        <v>6000</v>
      </c>
      <c r="C53" s="3">
        <v>118.5</v>
      </c>
      <c r="D53" s="3">
        <v>485</v>
      </c>
      <c r="E53" s="3">
        <v>72</v>
      </c>
      <c r="F53" s="3">
        <v>12.3</v>
      </c>
      <c r="G53" s="3">
        <v>0.84</v>
      </c>
      <c r="H53" s="3">
        <v>-1.2</v>
      </c>
      <c r="I53" s="4">
        <f t="shared" si="9"/>
        <v>103.727</v>
      </c>
    </row>
    <row r="54" spans="1:9" ht="12.75">
      <c r="A54" s="3">
        <v>95</v>
      </c>
      <c r="B54" s="3">
        <v>6250</v>
      </c>
      <c r="C54" s="3">
        <v>116.1</v>
      </c>
      <c r="D54" s="3">
        <v>456</v>
      </c>
      <c r="E54" s="3">
        <v>72.1</v>
      </c>
      <c r="F54" s="3">
        <v>12.2</v>
      </c>
      <c r="G54" s="3">
        <v>0.84</v>
      </c>
      <c r="H54" s="3">
        <v>-1.2</v>
      </c>
      <c r="I54" s="4">
        <f t="shared" si="9"/>
        <v>97.56115199999999</v>
      </c>
    </row>
    <row r="55" spans="1:9" ht="12.75">
      <c r="A55" s="3">
        <v>99</v>
      </c>
      <c r="B55" s="3">
        <v>6500</v>
      </c>
      <c r="C55" s="3">
        <v>111.2</v>
      </c>
      <c r="D55" s="3">
        <v>419</v>
      </c>
      <c r="E55" s="3">
        <v>72</v>
      </c>
      <c r="F55" s="3">
        <v>12.1</v>
      </c>
      <c r="G55" s="3">
        <v>0.83</v>
      </c>
      <c r="H55" s="3">
        <v>-3</v>
      </c>
      <c r="I55" s="4">
        <f t="shared" si="9"/>
        <v>89.84960000000001</v>
      </c>
    </row>
    <row r="58" spans="1:4" ht="12.75">
      <c r="A58" t="s">
        <v>39</v>
      </c>
      <c r="C58" s="11">
        <v>208627.015</v>
      </c>
      <c r="D58" s="11"/>
    </row>
    <row r="59" spans="1:7" ht="12.75">
      <c r="A59" s="1">
        <v>39304</v>
      </c>
      <c r="B59" s="2">
        <v>0.39063657407407404</v>
      </c>
      <c r="C59" t="s">
        <v>4</v>
      </c>
      <c r="D59" t="s">
        <v>5</v>
      </c>
      <c r="E59" t="s">
        <v>6</v>
      </c>
      <c r="F59" t="s">
        <v>20</v>
      </c>
      <c r="G59" t="s">
        <v>19</v>
      </c>
    </row>
    <row r="60" spans="1:9" ht="12.75">
      <c r="A60" s="3" t="s">
        <v>7</v>
      </c>
      <c r="B60" s="3" t="s">
        <v>8</v>
      </c>
      <c r="C60" s="3" t="s">
        <v>9</v>
      </c>
      <c r="D60" s="3" t="s">
        <v>10</v>
      </c>
      <c r="E60" s="3" t="s">
        <v>11</v>
      </c>
      <c r="F60" s="3" t="s">
        <v>36</v>
      </c>
      <c r="G60" s="3" t="s">
        <v>12</v>
      </c>
      <c r="H60" s="3" t="s">
        <v>13</v>
      </c>
      <c r="I60" s="3" t="s">
        <v>37</v>
      </c>
    </row>
    <row r="61" spans="1:9" ht="12.75">
      <c r="A61" s="3" t="s">
        <v>14</v>
      </c>
      <c r="B61" s="3" t="s">
        <v>8</v>
      </c>
      <c r="C61" s="3" t="s">
        <v>15</v>
      </c>
      <c r="D61" s="3" t="s">
        <v>16</v>
      </c>
      <c r="E61" s="3"/>
      <c r="F61" s="3"/>
      <c r="G61" s="3"/>
      <c r="H61" s="3" t="s">
        <v>35</v>
      </c>
      <c r="I61" s="3" t="s">
        <v>38</v>
      </c>
    </row>
    <row r="62" spans="1:9" ht="12.75">
      <c r="A62" s="3">
        <v>34</v>
      </c>
      <c r="B62" s="3">
        <v>2250</v>
      </c>
      <c r="C62" s="3">
        <v>46.1</v>
      </c>
      <c r="D62" s="3">
        <v>503</v>
      </c>
      <c r="E62" s="3">
        <v>71.6</v>
      </c>
      <c r="F62" s="3">
        <v>14.6</v>
      </c>
      <c r="G62" s="3">
        <v>1</v>
      </c>
      <c r="H62" s="3">
        <v>-0.4</v>
      </c>
      <c r="I62" s="4">
        <f>+C62*5252/B62</f>
        <v>107.60764444444445</v>
      </c>
    </row>
    <row r="63" spans="1:9" ht="12.75">
      <c r="A63" s="3">
        <v>38</v>
      </c>
      <c r="B63" s="3">
        <v>2500</v>
      </c>
      <c r="C63" s="3">
        <v>55.1</v>
      </c>
      <c r="D63" s="3">
        <v>542</v>
      </c>
      <c r="E63" s="3">
        <v>71.6</v>
      </c>
      <c r="F63" s="3">
        <v>14.4</v>
      </c>
      <c r="G63" s="3">
        <v>0.99</v>
      </c>
      <c r="H63" s="3">
        <v>-0.4</v>
      </c>
      <c r="I63" s="4">
        <f aca="true" t="shared" si="10" ref="I63:I79">+C63*5252/B63</f>
        <v>115.75408</v>
      </c>
    </row>
    <row r="64" spans="1:9" ht="12.75">
      <c r="A64" s="3">
        <v>42</v>
      </c>
      <c r="B64" s="3">
        <v>2750</v>
      </c>
      <c r="C64" s="3">
        <v>61.4</v>
      </c>
      <c r="D64" s="3">
        <v>549</v>
      </c>
      <c r="E64" s="3">
        <v>71.6</v>
      </c>
      <c r="F64" s="3">
        <v>14.2</v>
      </c>
      <c r="G64" s="3">
        <v>0.97</v>
      </c>
      <c r="H64" s="3">
        <v>-0.4</v>
      </c>
      <c r="I64" s="4">
        <f t="shared" si="10"/>
        <v>117.26283636363635</v>
      </c>
    </row>
    <row r="65" spans="1:9" ht="12.75">
      <c r="A65" s="3">
        <v>46</v>
      </c>
      <c r="B65" s="3">
        <v>3000</v>
      </c>
      <c r="C65" s="3">
        <v>66.3</v>
      </c>
      <c r="D65" s="3">
        <v>543</v>
      </c>
      <c r="E65" s="3">
        <v>71.6</v>
      </c>
      <c r="F65" s="3">
        <v>14.3</v>
      </c>
      <c r="G65" s="3">
        <v>0.98</v>
      </c>
      <c r="H65" s="3">
        <v>-0.5</v>
      </c>
      <c r="I65" s="4">
        <f t="shared" si="10"/>
        <v>116.0692</v>
      </c>
    </row>
    <row r="66" spans="1:9" ht="12.75">
      <c r="A66" s="3">
        <v>50</v>
      </c>
      <c r="B66" s="3">
        <v>3250</v>
      </c>
      <c r="C66" s="3">
        <v>72.1</v>
      </c>
      <c r="D66" s="3">
        <v>545</v>
      </c>
      <c r="E66" s="3">
        <v>71.5</v>
      </c>
      <c r="F66" s="3">
        <v>14.4</v>
      </c>
      <c r="G66" s="3">
        <v>0.99</v>
      </c>
      <c r="H66" s="3">
        <v>-0.6</v>
      </c>
      <c r="I66" s="4">
        <f t="shared" si="10"/>
        <v>116.51359999999998</v>
      </c>
    </row>
    <row r="67" spans="1:9" ht="12.75">
      <c r="A67" s="3">
        <v>53</v>
      </c>
      <c r="B67" s="3">
        <v>3500</v>
      </c>
      <c r="C67" s="3">
        <v>80.5</v>
      </c>
      <c r="D67" s="3">
        <v>566</v>
      </c>
      <c r="E67" s="3">
        <v>71.5</v>
      </c>
      <c r="F67" s="3">
        <v>14.5</v>
      </c>
      <c r="G67" s="3">
        <v>1</v>
      </c>
      <c r="H67" s="3">
        <v>-0.8</v>
      </c>
      <c r="I67" s="4">
        <f t="shared" si="10"/>
        <v>120.796</v>
      </c>
    </row>
    <row r="68" spans="1:9" ht="12.75">
      <c r="A68" s="3">
        <v>57</v>
      </c>
      <c r="B68" s="3">
        <v>3750</v>
      </c>
      <c r="C68" s="3">
        <v>90.5</v>
      </c>
      <c r="D68" s="3">
        <v>593</v>
      </c>
      <c r="E68" s="3">
        <v>71.5</v>
      </c>
      <c r="F68" s="3">
        <v>14.4</v>
      </c>
      <c r="G68" s="3">
        <v>0.99</v>
      </c>
      <c r="H68" s="3">
        <v>-1</v>
      </c>
      <c r="I68" s="4">
        <f t="shared" si="10"/>
        <v>126.74826666666667</v>
      </c>
    </row>
    <row r="69" spans="1:9" ht="12.75">
      <c r="A69" s="3">
        <v>61</v>
      </c>
      <c r="B69" s="3">
        <v>4000</v>
      </c>
      <c r="C69" s="3">
        <v>97.5</v>
      </c>
      <c r="D69" s="3">
        <v>599</v>
      </c>
      <c r="E69" s="3">
        <v>71.6</v>
      </c>
      <c r="F69" s="3">
        <v>14</v>
      </c>
      <c r="G69" s="3">
        <v>0.96</v>
      </c>
      <c r="H69" s="3">
        <v>-1</v>
      </c>
      <c r="I69" s="4">
        <f t="shared" si="10"/>
        <v>128.0175</v>
      </c>
    </row>
    <row r="70" spans="1:9" ht="12.75">
      <c r="A70" s="3">
        <v>65</v>
      </c>
      <c r="B70" s="3">
        <v>4250</v>
      </c>
      <c r="C70" s="3">
        <v>101.4</v>
      </c>
      <c r="D70" s="3">
        <v>586</v>
      </c>
      <c r="E70" s="3">
        <v>71.6</v>
      </c>
      <c r="F70" s="3">
        <v>13.5</v>
      </c>
      <c r="G70" s="3">
        <v>0.93</v>
      </c>
      <c r="H70" s="3">
        <v>-0.9</v>
      </c>
      <c r="I70" s="4">
        <f t="shared" si="10"/>
        <v>125.3065411764706</v>
      </c>
    </row>
    <row r="71" spans="1:9" ht="12.75">
      <c r="A71" s="3">
        <v>69</v>
      </c>
      <c r="B71" s="3">
        <v>4500</v>
      </c>
      <c r="C71" s="3">
        <v>106.9</v>
      </c>
      <c r="D71" s="3">
        <v>584</v>
      </c>
      <c r="E71" s="3">
        <v>71.7</v>
      </c>
      <c r="F71" s="3">
        <v>13.4</v>
      </c>
      <c r="G71" s="3">
        <v>0.92</v>
      </c>
      <c r="H71" s="3">
        <v>-0.9</v>
      </c>
      <c r="I71" s="4">
        <f t="shared" si="10"/>
        <v>124.76417777777779</v>
      </c>
    </row>
    <row r="72" spans="1:9" ht="12.75">
      <c r="A72" s="3">
        <v>72</v>
      </c>
      <c r="B72" s="3">
        <v>4750</v>
      </c>
      <c r="C72" s="3">
        <v>109.9</v>
      </c>
      <c r="D72" s="3">
        <v>568</v>
      </c>
      <c r="E72" s="3">
        <v>71.8</v>
      </c>
      <c r="F72" s="3">
        <v>13.1</v>
      </c>
      <c r="G72" s="3">
        <v>0.9</v>
      </c>
      <c r="H72" s="3">
        <v>-0.9</v>
      </c>
      <c r="I72" s="4">
        <f t="shared" si="10"/>
        <v>121.51469473684212</v>
      </c>
    </row>
    <row r="73" spans="1:9" ht="12.75">
      <c r="A73" s="3">
        <v>76</v>
      </c>
      <c r="B73" s="3">
        <v>5000</v>
      </c>
      <c r="C73" s="3">
        <v>113.8</v>
      </c>
      <c r="D73" s="3">
        <v>560</v>
      </c>
      <c r="E73" s="3">
        <v>71.9</v>
      </c>
      <c r="F73" s="3">
        <v>13</v>
      </c>
      <c r="G73" s="3">
        <v>0.89</v>
      </c>
      <c r="H73" s="3">
        <v>-1</v>
      </c>
      <c r="I73" s="4">
        <f t="shared" si="10"/>
        <v>119.53551999999999</v>
      </c>
    </row>
    <row r="74" spans="1:9" ht="12.75">
      <c r="A74" s="3">
        <v>80</v>
      </c>
      <c r="B74" s="3">
        <v>5250</v>
      </c>
      <c r="C74" s="3">
        <v>118.3</v>
      </c>
      <c r="D74" s="3">
        <v>554</v>
      </c>
      <c r="E74" s="3">
        <v>72</v>
      </c>
      <c r="F74" s="3">
        <v>12.7</v>
      </c>
      <c r="G74" s="3">
        <v>0.87</v>
      </c>
      <c r="H74" s="3">
        <v>-1</v>
      </c>
      <c r="I74" s="4">
        <f t="shared" si="10"/>
        <v>118.34506666666667</v>
      </c>
    </row>
    <row r="75" spans="1:9" ht="12.75">
      <c r="A75" s="3">
        <v>84</v>
      </c>
      <c r="B75" s="3">
        <v>5500</v>
      </c>
      <c r="C75" s="3">
        <v>121.1</v>
      </c>
      <c r="D75" s="3">
        <v>541</v>
      </c>
      <c r="E75" s="3">
        <v>72.1</v>
      </c>
      <c r="F75" s="3">
        <v>12.6</v>
      </c>
      <c r="G75" s="3">
        <v>0.86</v>
      </c>
      <c r="H75" s="3">
        <v>-1.1</v>
      </c>
      <c r="I75" s="4">
        <f t="shared" si="10"/>
        <v>115.6394909090909</v>
      </c>
    </row>
    <row r="76" spans="1:9" ht="12.75">
      <c r="A76" s="3">
        <v>88</v>
      </c>
      <c r="B76" s="3">
        <v>5750</v>
      </c>
      <c r="C76" s="3">
        <v>121.8</v>
      </c>
      <c r="D76" s="3">
        <v>520</v>
      </c>
      <c r="E76" s="3">
        <v>72.3</v>
      </c>
      <c r="F76" s="3">
        <v>12.4</v>
      </c>
      <c r="G76" s="3">
        <v>0.85</v>
      </c>
      <c r="H76" s="3">
        <v>-1.1</v>
      </c>
      <c r="I76" s="4">
        <f t="shared" si="10"/>
        <v>111.25106086956521</v>
      </c>
    </row>
    <row r="77" spans="1:9" ht="12.75">
      <c r="A77" s="3">
        <v>92</v>
      </c>
      <c r="B77" s="3">
        <v>6000</v>
      </c>
      <c r="C77" s="3">
        <v>119.4</v>
      </c>
      <c r="D77" s="3">
        <v>489</v>
      </c>
      <c r="E77" s="3">
        <v>72.4</v>
      </c>
      <c r="F77" s="3">
        <v>12.3</v>
      </c>
      <c r="G77" s="3">
        <v>0.85</v>
      </c>
      <c r="H77" s="3">
        <v>-1.1</v>
      </c>
      <c r="I77" s="4">
        <f t="shared" si="10"/>
        <v>104.51480000000001</v>
      </c>
    </row>
    <row r="78" spans="1:9" ht="12.75">
      <c r="A78" s="3">
        <v>95</v>
      </c>
      <c r="B78" s="3">
        <v>6250</v>
      </c>
      <c r="C78" s="3">
        <v>117.3</v>
      </c>
      <c r="D78" s="3">
        <v>460</v>
      </c>
      <c r="E78" s="3">
        <v>72.5</v>
      </c>
      <c r="F78" s="3">
        <v>12.2</v>
      </c>
      <c r="G78" s="3">
        <v>0.84</v>
      </c>
      <c r="H78" s="3">
        <v>-1.2</v>
      </c>
      <c r="I78" s="4">
        <f t="shared" si="10"/>
        <v>98.569536</v>
      </c>
    </row>
    <row r="79" spans="1:9" ht="12.75">
      <c r="A79" s="3">
        <v>99</v>
      </c>
      <c r="B79" s="3">
        <v>6500</v>
      </c>
      <c r="C79" s="3">
        <v>112.2</v>
      </c>
      <c r="D79" s="3">
        <v>422</v>
      </c>
      <c r="E79" s="3">
        <v>72.6</v>
      </c>
      <c r="F79" s="3">
        <v>12.2</v>
      </c>
      <c r="G79" s="3">
        <v>0.83</v>
      </c>
      <c r="H79" s="3">
        <v>-1.2</v>
      </c>
      <c r="I79" s="4">
        <f t="shared" si="10"/>
        <v>90.6576</v>
      </c>
    </row>
    <row r="82" spans="1:4" ht="12.75">
      <c r="A82" t="s">
        <v>39</v>
      </c>
      <c r="B82" t="s">
        <v>3</v>
      </c>
      <c r="C82" s="11">
        <v>208627.016</v>
      </c>
      <c r="D82" s="11"/>
    </row>
    <row r="83" spans="1:7" ht="12.75">
      <c r="A83" s="1">
        <v>39304</v>
      </c>
      <c r="B83" s="2">
        <v>0.3921412037037037</v>
      </c>
      <c r="C83" t="s">
        <v>4</v>
      </c>
      <c r="D83" t="s">
        <v>5</v>
      </c>
      <c r="E83" t="s">
        <v>6</v>
      </c>
      <c r="F83" t="s">
        <v>20</v>
      </c>
      <c r="G83" t="s">
        <v>19</v>
      </c>
    </row>
    <row r="84" spans="1:9" ht="12.75">
      <c r="A84" s="3" t="s">
        <v>7</v>
      </c>
      <c r="B84" s="3" t="s">
        <v>8</v>
      </c>
      <c r="C84" s="3" t="s">
        <v>9</v>
      </c>
      <c r="D84" s="3" t="s">
        <v>10</v>
      </c>
      <c r="E84" s="3" t="s">
        <v>11</v>
      </c>
      <c r="F84" s="3" t="s">
        <v>36</v>
      </c>
      <c r="G84" s="3" t="s">
        <v>12</v>
      </c>
      <c r="H84" s="3" t="s">
        <v>13</v>
      </c>
      <c r="I84" s="3" t="s">
        <v>37</v>
      </c>
    </row>
    <row r="85" spans="1:9" ht="12.75">
      <c r="A85" s="3" t="s">
        <v>14</v>
      </c>
      <c r="B85" s="3" t="s">
        <v>8</v>
      </c>
      <c r="C85" s="3" t="s">
        <v>15</v>
      </c>
      <c r="D85" s="3" t="s">
        <v>16</v>
      </c>
      <c r="E85" s="3"/>
      <c r="F85" s="3"/>
      <c r="G85" s="3"/>
      <c r="H85" s="3" t="s">
        <v>35</v>
      </c>
      <c r="I85" s="3" t="s">
        <v>38</v>
      </c>
    </row>
    <row r="86" spans="1:9" ht="12.75">
      <c r="A86" s="3">
        <v>34</v>
      </c>
      <c r="B86" s="3">
        <v>2250</v>
      </c>
      <c r="C86" s="3">
        <v>45.6</v>
      </c>
      <c r="D86" s="3">
        <v>497</v>
      </c>
      <c r="E86" s="3">
        <v>71.8</v>
      </c>
      <c r="F86" s="3">
        <v>14.5</v>
      </c>
      <c r="G86" s="3">
        <v>0.99</v>
      </c>
      <c r="H86" s="3">
        <v>-0.4</v>
      </c>
      <c r="I86" s="4">
        <f>+C86*5252/B86</f>
        <v>106.44053333333333</v>
      </c>
    </row>
    <row r="87" spans="1:9" ht="12.75">
      <c r="A87" s="3">
        <v>38</v>
      </c>
      <c r="B87" s="3">
        <v>2500</v>
      </c>
      <c r="C87" s="3">
        <v>55.3</v>
      </c>
      <c r="D87" s="3">
        <v>544</v>
      </c>
      <c r="E87" s="3">
        <v>71.8</v>
      </c>
      <c r="F87" s="3">
        <v>14.4</v>
      </c>
      <c r="G87" s="3">
        <v>0.99</v>
      </c>
      <c r="H87" s="3">
        <v>-0.4</v>
      </c>
      <c r="I87" s="4">
        <f aca="true" t="shared" si="11" ref="I87:I103">+C87*5252/B87</f>
        <v>116.17424</v>
      </c>
    </row>
    <row r="88" spans="1:9" ht="12.75">
      <c r="A88" s="3">
        <v>42</v>
      </c>
      <c r="B88" s="3">
        <v>2750</v>
      </c>
      <c r="C88" s="3">
        <v>61.2</v>
      </c>
      <c r="D88" s="3">
        <v>546</v>
      </c>
      <c r="E88" s="3">
        <v>71.8</v>
      </c>
      <c r="F88" s="3">
        <v>14.3</v>
      </c>
      <c r="G88" s="3">
        <v>0.98</v>
      </c>
      <c r="H88" s="3">
        <v>-0.4</v>
      </c>
      <c r="I88" s="4">
        <f t="shared" si="11"/>
        <v>116.88087272727273</v>
      </c>
    </row>
    <row r="89" spans="1:9" ht="12.75">
      <c r="A89" s="3">
        <v>46</v>
      </c>
      <c r="B89" s="3">
        <v>3000</v>
      </c>
      <c r="C89" s="3">
        <v>65.8</v>
      </c>
      <c r="D89" s="3">
        <v>539</v>
      </c>
      <c r="E89" s="3">
        <v>71.8</v>
      </c>
      <c r="F89" s="3">
        <v>14.4</v>
      </c>
      <c r="G89" s="3">
        <v>0.99</v>
      </c>
      <c r="H89" s="3">
        <v>-0.5</v>
      </c>
      <c r="I89" s="4">
        <f t="shared" si="11"/>
        <v>115.19386666666666</v>
      </c>
    </row>
    <row r="90" spans="1:9" ht="12.75">
      <c r="A90" s="3">
        <v>50</v>
      </c>
      <c r="B90" s="3">
        <v>3250</v>
      </c>
      <c r="C90" s="3">
        <v>71.8</v>
      </c>
      <c r="D90" s="3">
        <v>543</v>
      </c>
      <c r="E90" s="3">
        <v>71.9</v>
      </c>
      <c r="F90" s="3">
        <v>14.4</v>
      </c>
      <c r="G90" s="3">
        <v>0.99</v>
      </c>
      <c r="H90" s="3">
        <v>-0.6</v>
      </c>
      <c r="I90" s="4">
        <f t="shared" si="11"/>
        <v>116.02879999999999</v>
      </c>
    </row>
    <row r="91" spans="1:9" ht="12.75">
      <c r="A91" s="3">
        <v>53</v>
      </c>
      <c r="B91" s="3">
        <v>3500</v>
      </c>
      <c r="C91" s="3">
        <v>80.9</v>
      </c>
      <c r="D91" s="3">
        <v>568</v>
      </c>
      <c r="E91" s="3">
        <v>71.9</v>
      </c>
      <c r="F91" s="3">
        <v>14.5</v>
      </c>
      <c r="G91" s="3">
        <v>1</v>
      </c>
      <c r="H91" s="3">
        <v>-0.8</v>
      </c>
      <c r="I91" s="4">
        <f t="shared" si="11"/>
        <v>121.39622857142858</v>
      </c>
    </row>
    <row r="92" spans="1:9" ht="12.75">
      <c r="A92" s="3">
        <v>57</v>
      </c>
      <c r="B92" s="3">
        <v>3750</v>
      </c>
      <c r="C92" s="3">
        <v>87.6</v>
      </c>
      <c r="D92" s="3">
        <v>574</v>
      </c>
      <c r="E92" s="3">
        <v>71.9</v>
      </c>
      <c r="F92" s="3">
        <v>14.6</v>
      </c>
      <c r="G92" s="3">
        <v>1</v>
      </c>
      <c r="H92" s="3">
        <v>-0.9</v>
      </c>
      <c r="I92" s="4">
        <f t="shared" si="11"/>
        <v>122.68672</v>
      </c>
    </row>
    <row r="93" spans="1:9" ht="12.75">
      <c r="A93" s="3">
        <v>61</v>
      </c>
      <c r="B93" s="3">
        <v>4000</v>
      </c>
      <c r="C93" s="3">
        <v>96.5</v>
      </c>
      <c r="D93" s="3">
        <v>593</v>
      </c>
      <c r="E93" s="3">
        <v>72.1</v>
      </c>
      <c r="F93" s="3">
        <v>14.3</v>
      </c>
      <c r="G93" s="3">
        <v>0.98</v>
      </c>
      <c r="H93" s="3">
        <v>-1</v>
      </c>
      <c r="I93" s="4">
        <f t="shared" si="11"/>
        <v>126.7045</v>
      </c>
    </row>
    <row r="94" spans="1:9" ht="12.75">
      <c r="A94" s="3">
        <v>65</v>
      </c>
      <c r="B94" s="3">
        <v>4250</v>
      </c>
      <c r="C94" s="3">
        <v>101.6</v>
      </c>
      <c r="D94" s="3">
        <v>588</v>
      </c>
      <c r="E94" s="3">
        <v>72.2</v>
      </c>
      <c r="F94" s="3">
        <v>13.6</v>
      </c>
      <c r="G94" s="3">
        <v>0.93</v>
      </c>
      <c r="H94" s="3">
        <v>-0.9</v>
      </c>
      <c r="I94" s="4">
        <f t="shared" si="11"/>
        <v>125.55369411764705</v>
      </c>
    </row>
    <row r="95" spans="1:9" ht="12.75">
      <c r="A95" s="3">
        <v>69</v>
      </c>
      <c r="B95" s="3">
        <v>4500</v>
      </c>
      <c r="C95" s="3">
        <v>107.2</v>
      </c>
      <c r="D95" s="3">
        <v>586</v>
      </c>
      <c r="E95" s="3">
        <v>72.3</v>
      </c>
      <c r="F95" s="3">
        <v>13.4</v>
      </c>
      <c r="G95" s="3">
        <v>0.92</v>
      </c>
      <c r="H95" s="3">
        <v>-0.9</v>
      </c>
      <c r="I95" s="4">
        <f t="shared" si="11"/>
        <v>125.11431111111112</v>
      </c>
    </row>
    <row r="96" spans="1:9" ht="12.75">
      <c r="A96" s="3">
        <v>72</v>
      </c>
      <c r="B96" s="3">
        <v>4750</v>
      </c>
      <c r="C96" s="3">
        <v>110.6</v>
      </c>
      <c r="D96" s="3">
        <v>572</v>
      </c>
      <c r="E96" s="3">
        <v>72.3</v>
      </c>
      <c r="F96" s="3">
        <v>13.2</v>
      </c>
      <c r="G96" s="3">
        <v>0.91</v>
      </c>
      <c r="H96" s="3">
        <v>-1</v>
      </c>
      <c r="I96" s="4">
        <f t="shared" si="11"/>
        <v>122.28867368421052</v>
      </c>
    </row>
    <row r="97" spans="1:9" ht="12.75">
      <c r="A97" s="3">
        <v>76</v>
      </c>
      <c r="B97" s="3">
        <v>5000</v>
      </c>
      <c r="C97" s="3">
        <v>114.2</v>
      </c>
      <c r="D97" s="3">
        <v>561</v>
      </c>
      <c r="E97" s="3">
        <v>72.3</v>
      </c>
      <c r="F97" s="3">
        <v>13</v>
      </c>
      <c r="G97" s="3">
        <v>0.89</v>
      </c>
      <c r="H97" s="3">
        <v>-1</v>
      </c>
      <c r="I97" s="4">
        <f t="shared" si="11"/>
        <v>119.95568</v>
      </c>
    </row>
    <row r="98" spans="1:9" ht="12.75">
      <c r="A98" s="3">
        <v>80</v>
      </c>
      <c r="B98" s="3">
        <v>5250</v>
      </c>
      <c r="C98" s="3">
        <v>119.2</v>
      </c>
      <c r="D98" s="3">
        <v>558</v>
      </c>
      <c r="E98" s="3">
        <v>72.4</v>
      </c>
      <c r="F98" s="3">
        <v>12.8</v>
      </c>
      <c r="G98" s="3">
        <v>0.88</v>
      </c>
      <c r="H98" s="3">
        <v>-1</v>
      </c>
      <c r="I98" s="4">
        <f t="shared" si="11"/>
        <v>119.24540952380953</v>
      </c>
    </row>
    <row r="99" spans="1:9" ht="12.75">
      <c r="A99" s="3">
        <v>84</v>
      </c>
      <c r="B99" s="3">
        <v>5500</v>
      </c>
      <c r="C99" s="3">
        <v>120.9</v>
      </c>
      <c r="D99" s="3">
        <v>540</v>
      </c>
      <c r="E99" s="3">
        <v>72.4</v>
      </c>
      <c r="F99" s="3">
        <v>12.6</v>
      </c>
      <c r="G99" s="3">
        <v>0.86</v>
      </c>
      <c r="H99" s="3">
        <v>-1.1</v>
      </c>
      <c r="I99" s="4">
        <f t="shared" si="11"/>
        <v>115.4485090909091</v>
      </c>
    </row>
    <row r="100" spans="1:9" ht="12.75">
      <c r="A100" s="3">
        <v>88</v>
      </c>
      <c r="B100" s="3">
        <v>5750</v>
      </c>
      <c r="C100" s="3">
        <v>121.8</v>
      </c>
      <c r="D100" s="3">
        <v>520</v>
      </c>
      <c r="E100" s="3">
        <v>72.6</v>
      </c>
      <c r="F100" s="3">
        <v>12.5</v>
      </c>
      <c r="G100" s="3">
        <v>0.86</v>
      </c>
      <c r="H100" s="3">
        <v>-1.1</v>
      </c>
      <c r="I100" s="4">
        <f t="shared" si="11"/>
        <v>111.25106086956521</v>
      </c>
    </row>
    <row r="101" spans="1:9" ht="12.75">
      <c r="A101" s="3">
        <v>92</v>
      </c>
      <c r="B101" s="3">
        <v>6000</v>
      </c>
      <c r="C101" s="3">
        <v>120.3</v>
      </c>
      <c r="D101" s="3">
        <v>492</v>
      </c>
      <c r="E101" s="3">
        <v>72.6</v>
      </c>
      <c r="F101" s="3">
        <v>12.3</v>
      </c>
      <c r="G101" s="3">
        <v>0.85</v>
      </c>
      <c r="H101" s="3">
        <v>-1.2</v>
      </c>
      <c r="I101" s="4">
        <f t="shared" si="11"/>
        <v>105.3026</v>
      </c>
    </row>
    <row r="102" spans="1:9" ht="12.75">
      <c r="A102" s="3">
        <v>95</v>
      </c>
      <c r="B102" s="3">
        <v>6250</v>
      </c>
      <c r="C102" s="3">
        <v>117.6</v>
      </c>
      <c r="D102" s="3">
        <v>462</v>
      </c>
      <c r="E102" s="3">
        <v>72.7</v>
      </c>
      <c r="F102" s="3">
        <v>12.3</v>
      </c>
      <c r="G102" s="3">
        <v>0.84</v>
      </c>
      <c r="H102" s="3">
        <v>-1.2</v>
      </c>
      <c r="I102" s="4">
        <f t="shared" si="11"/>
        <v>98.821632</v>
      </c>
    </row>
    <row r="103" spans="1:9" ht="12.75">
      <c r="A103" s="3">
        <v>99</v>
      </c>
      <c r="B103" s="3">
        <v>6500</v>
      </c>
      <c r="C103" s="3">
        <v>113.1</v>
      </c>
      <c r="D103" s="3">
        <v>426</v>
      </c>
      <c r="E103" s="3">
        <v>72.8</v>
      </c>
      <c r="F103" s="3">
        <v>12.2</v>
      </c>
      <c r="G103" s="3">
        <v>0.84</v>
      </c>
      <c r="H103" s="3">
        <v>-1.2</v>
      </c>
      <c r="I103" s="4">
        <f t="shared" si="11"/>
        <v>91.3848</v>
      </c>
    </row>
    <row r="106" spans="1:4" ht="12.75">
      <c r="A106" t="s">
        <v>0</v>
      </c>
      <c r="B106" t="s">
        <v>18</v>
      </c>
      <c r="C106" t="s">
        <v>1</v>
      </c>
      <c r="D106" t="s">
        <v>0</v>
      </c>
    </row>
    <row r="107" spans="1:2" ht="12.75">
      <c r="A107" s="1">
        <v>39304</v>
      </c>
      <c r="B107" s="2">
        <v>0.39365740740740746</v>
      </c>
    </row>
    <row r="108" ht="29.25" customHeight="1">
      <c r="A108" s="8" t="s">
        <v>41</v>
      </c>
    </row>
    <row r="109" spans="1:4" ht="12.75">
      <c r="A109" t="s">
        <v>39</v>
      </c>
      <c r="C109" s="11">
        <v>208627.017</v>
      </c>
      <c r="D109" s="11"/>
    </row>
    <row r="110" spans="1:7" ht="12.75">
      <c r="A110" s="1">
        <v>39304</v>
      </c>
      <c r="B110" s="2">
        <v>0.39439814814814816</v>
      </c>
      <c r="C110" t="s">
        <v>4</v>
      </c>
      <c r="D110" t="s">
        <v>5</v>
      </c>
      <c r="E110" t="s">
        <v>6</v>
      </c>
      <c r="F110" t="s">
        <v>20</v>
      </c>
      <c r="G110" t="s">
        <v>22</v>
      </c>
    </row>
    <row r="111" spans="1:9" ht="12.75">
      <c r="A111" s="3" t="s">
        <v>7</v>
      </c>
      <c r="B111" s="3" t="s">
        <v>8</v>
      </c>
      <c r="C111" s="3" t="s">
        <v>9</v>
      </c>
      <c r="D111" s="3" t="s">
        <v>10</v>
      </c>
      <c r="E111" s="3" t="s">
        <v>11</v>
      </c>
      <c r="F111" s="3" t="s">
        <v>36</v>
      </c>
      <c r="G111" s="3" t="s">
        <v>12</v>
      </c>
      <c r="H111" s="3" t="s">
        <v>13</v>
      </c>
      <c r="I111" s="3" t="s">
        <v>37</v>
      </c>
    </row>
    <row r="112" spans="1:9" ht="12.75">
      <c r="A112" s="3" t="s">
        <v>14</v>
      </c>
      <c r="B112" s="3" t="s">
        <v>8</v>
      </c>
      <c r="C112" s="3" t="s">
        <v>15</v>
      </c>
      <c r="D112" s="3" t="s">
        <v>16</v>
      </c>
      <c r="E112" s="3"/>
      <c r="F112" s="3"/>
      <c r="G112" s="3"/>
      <c r="H112" s="3" t="s">
        <v>35</v>
      </c>
      <c r="I112" s="3" t="s">
        <v>38</v>
      </c>
    </row>
    <row r="113" spans="1:9" ht="12.75">
      <c r="A113" s="3">
        <v>34</v>
      </c>
      <c r="B113" s="3">
        <v>2250</v>
      </c>
      <c r="C113" s="3">
        <v>45.1</v>
      </c>
      <c r="D113" s="3">
        <v>491</v>
      </c>
      <c r="E113" s="3">
        <v>72.7</v>
      </c>
      <c r="F113" s="3">
        <v>14.6</v>
      </c>
      <c r="G113" s="3">
        <v>1</v>
      </c>
      <c r="H113" s="3">
        <v>-0.4</v>
      </c>
      <c r="I113" s="4">
        <f>+C113*5252/B113</f>
        <v>105.27342222222222</v>
      </c>
    </row>
    <row r="114" spans="1:9" ht="12.75">
      <c r="A114" s="3">
        <v>38</v>
      </c>
      <c r="B114" s="3">
        <v>2500</v>
      </c>
      <c r="C114" s="3">
        <v>54.4</v>
      </c>
      <c r="D114" s="3">
        <v>534</v>
      </c>
      <c r="E114" s="3">
        <v>72.6</v>
      </c>
      <c r="F114" s="3">
        <v>14.5</v>
      </c>
      <c r="G114" s="3">
        <v>0.99</v>
      </c>
      <c r="H114" s="3">
        <v>-0.4</v>
      </c>
      <c r="I114" s="4">
        <f aca="true" t="shared" si="12" ref="I114:I130">+C114*5252/B114</f>
        <v>114.28352</v>
      </c>
    </row>
    <row r="115" spans="1:9" ht="12.75">
      <c r="A115" s="3">
        <v>42</v>
      </c>
      <c r="B115" s="3">
        <v>2750</v>
      </c>
      <c r="C115" s="3">
        <v>60.8</v>
      </c>
      <c r="D115" s="3">
        <v>543</v>
      </c>
      <c r="E115" s="3">
        <v>72.6</v>
      </c>
      <c r="F115" s="3">
        <v>14.4</v>
      </c>
      <c r="G115" s="3">
        <v>0.99</v>
      </c>
      <c r="H115" s="3">
        <v>-0.4</v>
      </c>
      <c r="I115" s="4">
        <f t="shared" si="12"/>
        <v>116.11694545454544</v>
      </c>
    </row>
    <row r="116" spans="1:9" ht="12.75">
      <c r="A116" s="3">
        <v>46</v>
      </c>
      <c r="B116" s="3">
        <v>3000</v>
      </c>
      <c r="C116" s="3">
        <v>66.2</v>
      </c>
      <c r="D116" s="3">
        <v>542</v>
      </c>
      <c r="E116" s="3">
        <v>72.6</v>
      </c>
      <c r="F116" s="3">
        <v>14.4</v>
      </c>
      <c r="G116" s="3">
        <v>0.99</v>
      </c>
      <c r="H116" s="3">
        <v>-0.5</v>
      </c>
      <c r="I116" s="4">
        <f t="shared" si="12"/>
        <v>115.89413333333334</v>
      </c>
    </row>
    <row r="117" spans="1:9" ht="12.75">
      <c r="A117" s="3">
        <v>50</v>
      </c>
      <c r="B117" s="3">
        <v>3250</v>
      </c>
      <c r="C117" s="3">
        <v>72</v>
      </c>
      <c r="D117" s="3">
        <v>544</v>
      </c>
      <c r="E117" s="3">
        <v>72.6</v>
      </c>
      <c r="F117" s="3">
        <v>14.4</v>
      </c>
      <c r="G117" s="3">
        <v>0.99</v>
      </c>
      <c r="H117" s="3">
        <v>-0.6</v>
      </c>
      <c r="I117" s="4">
        <f t="shared" si="12"/>
        <v>116.352</v>
      </c>
    </row>
    <row r="118" spans="1:9" ht="12.75">
      <c r="A118" s="3">
        <v>53</v>
      </c>
      <c r="B118" s="3">
        <v>3500</v>
      </c>
      <c r="C118" s="3">
        <v>80.6</v>
      </c>
      <c r="D118" s="3">
        <v>565</v>
      </c>
      <c r="E118" s="3">
        <v>72.6</v>
      </c>
      <c r="F118" s="3">
        <v>14.5</v>
      </c>
      <c r="G118" s="3">
        <v>1</v>
      </c>
      <c r="H118" s="3">
        <v>-0.8</v>
      </c>
      <c r="I118" s="4">
        <f t="shared" si="12"/>
        <v>120.94605714285713</v>
      </c>
    </row>
    <row r="119" spans="1:9" ht="12.75">
      <c r="A119" s="3">
        <v>57</v>
      </c>
      <c r="B119" s="3">
        <v>3750</v>
      </c>
      <c r="C119" s="3">
        <v>89</v>
      </c>
      <c r="D119" s="3">
        <v>583</v>
      </c>
      <c r="E119" s="3">
        <v>72.8</v>
      </c>
      <c r="F119" s="3">
        <v>14.5</v>
      </c>
      <c r="G119" s="3">
        <v>1</v>
      </c>
      <c r="H119" s="3">
        <v>-1</v>
      </c>
      <c r="I119" s="4">
        <f t="shared" si="12"/>
        <v>124.64746666666667</v>
      </c>
    </row>
    <row r="120" spans="1:9" ht="12.75">
      <c r="A120" s="3">
        <v>61</v>
      </c>
      <c r="B120" s="3">
        <v>4000</v>
      </c>
      <c r="C120" s="3">
        <v>97.2</v>
      </c>
      <c r="D120" s="3">
        <v>597</v>
      </c>
      <c r="E120" s="3">
        <v>72.8</v>
      </c>
      <c r="F120" s="3">
        <v>14</v>
      </c>
      <c r="G120" s="3">
        <v>0.96</v>
      </c>
      <c r="H120" s="3">
        <v>-1</v>
      </c>
      <c r="I120" s="4">
        <f t="shared" si="12"/>
        <v>127.62360000000001</v>
      </c>
    </row>
    <row r="121" spans="1:9" ht="12.75">
      <c r="A121" s="3">
        <v>65</v>
      </c>
      <c r="B121" s="3">
        <v>4250</v>
      </c>
      <c r="C121" s="3">
        <v>101.4</v>
      </c>
      <c r="D121" s="3">
        <v>586</v>
      </c>
      <c r="E121" s="3">
        <v>72.9</v>
      </c>
      <c r="F121" s="3">
        <v>13.5</v>
      </c>
      <c r="G121" s="3">
        <v>0.93</v>
      </c>
      <c r="H121" s="3">
        <v>-0.9</v>
      </c>
      <c r="I121" s="4">
        <f t="shared" si="12"/>
        <v>125.3065411764706</v>
      </c>
    </row>
    <row r="122" spans="1:9" ht="12.75">
      <c r="A122" s="3">
        <v>69</v>
      </c>
      <c r="B122" s="3">
        <v>4500</v>
      </c>
      <c r="C122" s="3">
        <v>107.5</v>
      </c>
      <c r="D122" s="3">
        <v>587</v>
      </c>
      <c r="E122" s="3">
        <v>73</v>
      </c>
      <c r="F122" s="3">
        <v>13.5</v>
      </c>
      <c r="G122" s="3">
        <v>0.93</v>
      </c>
      <c r="H122" s="3">
        <v>-0.9</v>
      </c>
      <c r="I122" s="4">
        <f t="shared" si="12"/>
        <v>125.46444444444444</v>
      </c>
    </row>
    <row r="123" spans="1:9" ht="12.75">
      <c r="A123" s="3">
        <v>72</v>
      </c>
      <c r="B123" s="3">
        <v>4750</v>
      </c>
      <c r="C123" s="3">
        <v>110.2</v>
      </c>
      <c r="D123" s="3">
        <v>570</v>
      </c>
      <c r="E123" s="3">
        <v>73</v>
      </c>
      <c r="F123" s="3">
        <v>13.4</v>
      </c>
      <c r="G123" s="3">
        <v>0.92</v>
      </c>
      <c r="H123" s="3">
        <v>-1</v>
      </c>
      <c r="I123" s="4">
        <f t="shared" si="12"/>
        <v>121.8464</v>
      </c>
    </row>
    <row r="124" spans="1:9" ht="12.75">
      <c r="A124" s="3">
        <v>76</v>
      </c>
      <c r="B124" s="3">
        <v>5000</v>
      </c>
      <c r="C124" s="3">
        <v>113.9</v>
      </c>
      <c r="D124" s="3">
        <v>559</v>
      </c>
      <c r="E124" s="3">
        <v>73.1</v>
      </c>
      <c r="F124" s="3">
        <v>13.3</v>
      </c>
      <c r="G124" s="3">
        <v>0.91</v>
      </c>
      <c r="H124" s="3">
        <v>-1</v>
      </c>
      <c r="I124" s="4">
        <f t="shared" si="12"/>
        <v>119.64056000000001</v>
      </c>
    </row>
    <row r="125" spans="1:9" ht="12.75">
      <c r="A125" s="3">
        <v>80</v>
      </c>
      <c r="B125" s="3">
        <v>5250</v>
      </c>
      <c r="C125" s="3">
        <v>118.5</v>
      </c>
      <c r="D125" s="3">
        <v>554</v>
      </c>
      <c r="E125" s="3">
        <v>73.1</v>
      </c>
      <c r="F125" s="3">
        <v>13.2</v>
      </c>
      <c r="G125" s="3">
        <v>0.91</v>
      </c>
      <c r="H125" s="3">
        <v>-1.1</v>
      </c>
      <c r="I125" s="4">
        <f t="shared" si="12"/>
        <v>118.54514285714286</v>
      </c>
    </row>
    <row r="126" spans="1:9" ht="12.75">
      <c r="A126" s="3">
        <v>84</v>
      </c>
      <c r="B126" s="3">
        <v>5500</v>
      </c>
      <c r="C126" s="3">
        <v>120.9</v>
      </c>
      <c r="D126" s="3">
        <v>540</v>
      </c>
      <c r="E126" s="3">
        <v>73.2</v>
      </c>
      <c r="F126" s="3">
        <v>13.1</v>
      </c>
      <c r="G126" s="3">
        <v>0.9</v>
      </c>
      <c r="H126" s="3">
        <v>-1.1</v>
      </c>
      <c r="I126" s="4">
        <f t="shared" si="12"/>
        <v>115.4485090909091</v>
      </c>
    </row>
    <row r="127" spans="1:9" ht="12.75">
      <c r="A127" s="3">
        <v>88</v>
      </c>
      <c r="B127" s="3">
        <v>5750</v>
      </c>
      <c r="C127" s="3">
        <v>121.9</v>
      </c>
      <c r="D127" s="3">
        <v>521</v>
      </c>
      <c r="E127" s="3">
        <v>73.1</v>
      </c>
      <c r="F127" s="3">
        <v>13.2</v>
      </c>
      <c r="G127" s="3">
        <v>0.9</v>
      </c>
      <c r="H127" s="3">
        <v>-1.2</v>
      </c>
      <c r="I127" s="4">
        <f t="shared" si="12"/>
        <v>111.34240000000001</v>
      </c>
    </row>
    <row r="128" spans="1:9" ht="12.75">
      <c r="A128" s="3">
        <v>92</v>
      </c>
      <c r="B128" s="3">
        <v>6000</v>
      </c>
      <c r="C128" s="3">
        <v>121.4</v>
      </c>
      <c r="D128" s="3">
        <v>497</v>
      </c>
      <c r="E128" s="3">
        <v>73.2</v>
      </c>
      <c r="F128" s="3">
        <v>13.1</v>
      </c>
      <c r="G128" s="3">
        <v>0.9</v>
      </c>
      <c r="H128" s="3">
        <v>-1.2</v>
      </c>
      <c r="I128" s="4">
        <f t="shared" si="12"/>
        <v>106.26546666666667</v>
      </c>
    </row>
    <row r="129" spans="1:9" ht="12.75">
      <c r="A129" s="3">
        <v>95</v>
      </c>
      <c r="B129" s="3">
        <v>6250</v>
      </c>
      <c r="C129" s="3">
        <v>119.4</v>
      </c>
      <c r="D129" s="3">
        <v>469</v>
      </c>
      <c r="E129" s="3">
        <v>73.2</v>
      </c>
      <c r="F129" s="3">
        <v>13.1</v>
      </c>
      <c r="G129" s="3">
        <v>0.9</v>
      </c>
      <c r="H129" s="3">
        <v>-1.2</v>
      </c>
      <c r="I129" s="4">
        <f t="shared" si="12"/>
        <v>100.334208</v>
      </c>
    </row>
    <row r="130" spans="1:9" ht="12.75">
      <c r="A130" s="3">
        <v>99</v>
      </c>
      <c r="B130" s="3">
        <v>6500</v>
      </c>
      <c r="C130" s="3">
        <v>114.6</v>
      </c>
      <c r="D130" s="3">
        <v>432</v>
      </c>
      <c r="E130" s="3">
        <v>73.3</v>
      </c>
      <c r="F130" s="3">
        <v>13.1</v>
      </c>
      <c r="G130" s="3">
        <v>0.9</v>
      </c>
      <c r="H130" s="3">
        <v>-1.2</v>
      </c>
      <c r="I130" s="4">
        <f t="shared" si="12"/>
        <v>92.59679999999999</v>
      </c>
    </row>
    <row r="132" spans="1:4" ht="12.75">
      <c r="A132" t="s">
        <v>39</v>
      </c>
      <c r="C132" s="11">
        <v>208627.018</v>
      </c>
      <c r="D132" s="11"/>
    </row>
    <row r="133" spans="1:7" ht="12.75">
      <c r="A133" s="1">
        <v>39304</v>
      </c>
      <c r="B133" s="2">
        <v>0.3968634259259259</v>
      </c>
      <c r="C133" t="s">
        <v>4</v>
      </c>
      <c r="D133" t="s">
        <v>5</v>
      </c>
      <c r="E133" t="s">
        <v>6</v>
      </c>
      <c r="F133" t="s">
        <v>20</v>
      </c>
      <c r="G133" t="s">
        <v>22</v>
      </c>
    </row>
    <row r="134" spans="1:9" ht="12.75">
      <c r="A134" s="3" t="s">
        <v>7</v>
      </c>
      <c r="B134" s="3" t="s">
        <v>8</v>
      </c>
      <c r="C134" s="3" t="s">
        <v>9</v>
      </c>
      <c r="D134" s="3" t="s">
        <v>10</v>
      </c>
      <c r="E134" s="3" t="s">
        <v>11</v>
      </c>
      <c r="F134" s="3" t="s">
        <v>36</v>
      </c>
      <c r="G134" s="3" t="s">
        <v>12</v>
      </c>
      <c r="H134" s="3" t="s">
        <v>13</v>
      </c>
      <c r="I134" s="3" t="s">
        <v>37</v>
      </c>
    </row>
    <row r="135" spans="1:9" ht="12.75">
      <c r="A135" s="3" t="s">
        <v>14</v>
      </c>
      <c r="B135" s="3" t="s">
        <v>8</v>
      </c>
      <c r="C135" s="3" t="s">
        <v>15</v>
      </c>
      <c r="D135" s="3" t="s">
        <v>16</v>
      </c>
      <c r="E135" s="3"/>
      <c r="F135" s="3"/>
      <c r="G135" s="3"/>
      <c r="H135" s="3" t="s">
        <v>35</v>
      </c>
      <c r="I135" s="3" t="s">
        <v>38</v>
      </c>
    </row>
    <row r="136" spans="1:9" ht="12.75">
      <c r="A136" s="3">
        <v>31</v>
      </c>
      <c r="B136" s="3">
        <v>2000</v>
      </c>
      <c r="C136" s="3">
        <v>37.6</v>
      </c>
      <c r="D136" s="3">
        <v>460</v>
      </c>
      <c r="E136" s="3">
        <v>72.8</v>
      </c>
      <c r="F136" s="3">
        <v>14.4</v>
      </c>
      <c r="G136" s="3">
        <v>0.99</v>
      </c>
      <c r="H136" s="3">
        <v>-0.3</v>
      </c>
      <c r="I136" s="4">
        <f>+C136*5252/B136</f>
        <v>98.7376</v>
      </c>
    </row>
    <row r="137" spans="1:9" ht="12.75">
      <c r="A137" s="3">
        <v>34</v>
      </c>
      <c r="B137" s="3">
        <v>2250</v>
      </c>
      <c r="C137" s="3">
        <v>48.1</v>
      </c>
      <c r="D137" s="3">
        <v>525</v>
      </c>
      <c r="E137" s="3">
        <v>72.8</v>
      </c>
      <c r="F137" s="3">
        <v>14.4</v>
      </c>
      <c r="G137" s="3">
        <v>0.99</v>
      </c>
      <c r="H137" s="3">
        <v>-0.4</v>
      </c>
      <c r="I137" s="4">
        <f aca="true" t="shared" si="13" ref="I137:I154">+C137*5252/B137</f>
        <v>112.27608888888889</v>
      </c>
    </row>
    <row r="138" spans="1:9" ht="12.75">
      <c r="A138" s="3">
        <v>38</v>
      </c>
      <c r="B138" s="3">
        <v>2500</v>
      </c>
      <c r="C138" s="3">
        <v>56.5</v>
      </c>
      <c r="D138" s="3">
        <v>556</v>
      </c>
      <c r="E138" s="3">
        <v>72.8</v>
      </c>
      <c r="F138" s="3">
        <v>13.9</v>
      </c>
      <c r="G138" s="3">
        <v>0.96</v>
      </c>
      <c r="H138" s="3">
        <v>-0.4</v>
      </c>
      <c r="I138" s="4">
        <f t="shared" si="13"/>
        <v>118.6952</v>
      </c>
    </row>
    <row r="139" spans="1:9" ht="12.75">
      <c r="A139" s="3">
        <v>42</v>
      </c>
      <c r="B139" s="3">
        <v>2750</v>
      </c>
      <c r="C139" s="3">
        <v>63</v>
      </c>
      <c r="D139" s="3">
        <v>562</v>
      </c>
      <c r="E139" s="3">
        <v>72.8</v>
      </c>
      <c r="F139" s="3">
        <v>13.4</v>
      </c>
      <c r="G139" s="3">
        <v>0.92</v>
      </c>
      <c r="H139" s="3">
        <v>-0.4</v>
      </c>
      <c r="I139" s="4">
        <f t="shared" si="13"/>
        <v>120.31854545454546</v>
      </c>
    </row>
    <row r="140" spans="1:9" ht="12.75">
      <c r="A140" s="3">
        <v>46</v>
      </c>
      <c r="B140" s="3">
        <v>3000</v>
      </c>
      <c r="C140" s="3">
        <v>68.4</v>
      </c>
      <c r="D140" s="3">
        <v>560</v>
      </c>
      <c r="E140" s="3">
        <v>72.8</v>
      </c>
      <c r="F140" s="3">
        <v>13.7</v>
      </c>
      <c r="G140" s="3">
        <v>0.94</v>
      </c>
      <c r="H140" s="3">
        <v>-0.5</v>
      </c>
      <c r="I140" s="4">
        <f t="shared" si="13"/>
        <v>119.74560000000001</v>
      </c>
    </row>
    <row r="141" spans="1:9" ht="12.75">
      <c r="A141" s="3">
        <v>50</v>
      </c>
      <c r="B141" s="3">
        <v>3250</v>
      </c>
      <c r="C141" s="3">
        <v>75.1</v>
      </c>
      <c r="D141" s="3">
        <v>567</v>
      </c>
      <c r="E141" s="3">
        <v>72.8</v>
      </c>
      <c r="F141" s="3">
        <v>14</v>
      </c>
      <c r="G141" s="3">
        <v>0.96</v>
      </c>
      <c r="H141" s="3">
        <v>-0.6</v>
      </c>
      <c r="I141" s="4">
        <f t="shared" si="13"/>
        <v>121.36159999999998</v>
      </c>
    </row>
    <row r="142" spans="1:9" ht="12.75">
      <c r="A142" s="3">
        <v>53</v>
      </c>
      <c r="B142" s="3">
        <v>3500</v>
      </c>
      <c r="C142" s="3">
        <v>83.5</v>
      </c>
      <c r="D142" s="3">
        <v>587</v>
      </c>
      <c r="E142" s="3">
        <v>72.7</v>
      </c>
      <c r="F142" s="3">
        <v>14.2</v>
      </c>
      <c r="G142" s="3">
        <v>0.98</v>
      </c>
      <c r="H142" s="3">
        <v>-0.8</v>
      </c>
      <c r="I142" s="4">
        <f t="shared" si="13"/>
        <v>125.29771428571429</v>
      </c>
    </row>
    <row r="143" spans="1:9" ht="12.75">
      <c r="A143" s="3">
        <v>57</v>
      </c>
      <c r="B143" s="3">
        <v>3750</v>
      </c>
      <c r="C143" s="3">
        <v>93.3</v>
      </c>
      <c r="D143" s="3">
        <v>612</v>
      </c>
      <c r="E143" s="3">
        <v>72.8</v>
      </c>
      <c r="F143" s="3">
        <v>13.9</v>
      </c>
      <c r="G143" s="3">
        <v>0.96</v>
      </c>
      <c r="H143" s="3">
        <v>-1</v>
      </c>
      <c r="I143" s="4">
        <f t="shared" si="13"/>
        <v>130.66976</v>
      </c>
    </row>
    <row r="144" spans="1:9" ht="12.75">
      <c r="A144" s="3">
        <v>61</v>
      </c>
      <c r="B144" s="3">
        <v>4000</v>
      </c>
      <c r="C144" s="3">
        <v>98.4</v>
      </c>
      <c r="D144" s="3">
        <v>604</v>
      </c>
      <c r="E144" s="3">
        <v>72.8</v>
      </c>
      <c r="F144" s="3">
        <v>13.5</v>
      </c>
      <c r="G144" s="3">
        <v>0.92</v>
      </c>
      <c r="H144" s="3">
        <v>-1</v>
      </c>
      <c r="I144" s="4">
        <f t="shared" si="13"/>
        <v>129.19920000000002</v>
      </c>
    </row>
    <row r="145" spans="1:9" ht="12.75">
      <c r="A145" s="3">
        <v>65</v>
      </c>
      <c r="B145" s="3">
        <v>4250</v>
      </c>
      <c r="C145" s="3">
        <v>102.5</v>
      </c>
      <c r="D145" s="3">
        <v>593</v>
      </c>
      <c r="E145" s="3">
        <v>72.8</v>
      </c>
      <c r="F145" s="3">
        <v>13.3</v>
      </c>
      <c r="G145" s="3">
        <v>0.91</v>
      </c>
      <c r="H145" s="3">
        <v>-0.9</v>
      </c>
      <c r="I145" s="4">
        <f t="shared" si="13"/>
        <v>126.66588235294118</v>
      </c>
    </row>
    <row r="146" spans="1:9" ht="12.75">
      <c r="A146" s="3">
        <v>69</v>
      </c>
      <c r="B146" s="3">
        <v>4500</v>
      </c>
      <c r="C146" s="3">
        <v>107.4</v>
      </c>
      <c r="D146" s="3">
        <v>587</v>
      </c>
      <c r="E146" s="3">
        <v>72.8</v>
      </c>
      <c r="F146" s="3">
        <v>13.4</v>
      </c>
      <c r="G146" s="3">
        <v>0.92</v>
      </c>
      <c r="H146" s="3">
        <v>-0.9</v>
      </c>
      <c r="I146" s="4">
        <f t="shared" si="13"/>
        <v>125.34773333333334</v>
      </c>
    </row>
    <row r="147" spans="1:9" ht="12.75">
      <c r="A147" s="3">
        <v>72</v>
      </c>
      <c r="B147" s="3">
        <v>4750</v>
      </c>
      <c r="C147" s="3">
        <v>110.6</v>
      </c>
      <c r="D147" s="3">
        <v>572</v>
      </c>
      <c r="E147" s="3">
        <v>72.9</v>
      </c>
      <c r="F147" s="3">
        <v>13.3</v>
      </c>
      <c r="G147" s="3">
        <v>0.92</v>
      </c>
      <c r="H147" s="3">
        <v>-0.9</v>
      </c>
      <c r="I147" s="4">
        <f t="shared" si="13"/>
        <v>122.28867368421052</v>
      </c>
    </row>
    <row r="148" spans="1:9" ht="12.75">
      <c r="A148" s="3">
        <v>76</v>
      </c>
      <c r="B148" s="3">
        <v>5000</v>
      </c>
      <c r="C148" s="3">
        <v>114.3</v>
      </c>
      <c r="D148" s="3">
        <v>562</v>
      </c>
      <c r="E148" s="3">
        <v>72.8</v>
      </c>
      <c r="F148" s="3">
        <v>13.2</v>
      </c>
      <c r="G148" s="3">
        <v>0.91</v>
      </c>
      <c r="H148" s="3">
        <v>-1</v>
      </c>
      <c r="I148" s="4">
        <f t="shared" si="13"/>
        <v>120.06071999999999</v>
      </c>
    </row>
    <row r="149" spans="1:9" ht="12.75">
      <c r="A149" s="3">
        <v>80</v>
      </c>
      <c r="B149" s="3">
        <v>5250</v>
      </c>
      <c r="C149" s="3">
        <v>118.7</v>
      </c>
      <c r="D149" s="3">
        <v>556</v>
      </c>
      <c r="E149" s="3">
        <v>72.9</v>
      </c>
      <c r="F149" s="3">
        <v>13.2</v>
      </c>
      <c r="G149" s="3">
        <v>0.91</v>
      </c>
      <c r="H149" s="3">
        <v>-1</v>
      </c>
      <c r="I149" s="4">
        <f t="shared" si="13"/>
        <v>118.74521904761905</v>
      </c>
    </row>
    <row r="150" spans="1:9" ht="12.75">
      <c r="A150" s="3">
        <v>84</v>
      </c>
      <c r="B150" s="3">
        <v>5500</v>
      </c>
      <c r="C150" s="3">
        <v>121.4</v>
      </c>
      <c r="D150" s="3">
        <v>542</v>
      </c>
      <c r="E150" s="3">
        <v>73</v>
      </c>
      <c r="F150" s="3">
        <v>13.1</v>
      </c>
      <c r="G150" s="3">
        <v>0.9</v>
      </c>
      <c r="H150" s="3">
        <v>-1.1</v>
      </c>
      <c r="I150" s="4">
        <f t="shared" si="13"/>
        <v>115.92596363636365</v>
      </c>
    </row>
    <row r="151" spans="1:9" ht="12.75">
      <c r="A151" s="3">
        <v>88</v>
      </c>
      <c r="B151" s="3">
        <v>5750</v>
      </c>
      <c r="C151" s="3">
        <v>122.1</v>
      </c>
      <c r="D151" s="3">
        <v>522</v>
      </c>
      <c r="E151" s="3">
        <v>73</v>
      </c>
      <c r="F151" s="3">
        <v>13.1</v>
      </c>
      <c r="G151" s="3">
        <v>0.9</v>
      </c>
      <c r="H151" s="3">
        <v>-1.2</v>
      </c>
      <c r="I151" s="4">
        <f t="shared" si="13"/>
        <v>111.52507826086956</v>
      </c>
    </row>
    <row r="152" spans="1:9" ht="12.75">
      <c r="A152" s="3">
        <v>92</v>
      </c>
      <c r="B152" s="3">
        <v>6000</v>
      </c>
      <c r="C152" s="3">
        <v>122</v>
      </c>
      <c r="D152" s="3">
        <v>499</v>
      </c>
      <c r="E152" s="3">
        <v>73.1</v>
      </c>
      <c r="F152" s="3">
        <v>13</v>
      </c>
      <c r="G152" s="3">
        <v>0.9</v>
      </c>
      <c r="H152" s="3">
        <v>-1.2</v>
      </c>
      <c r="I152" s="4">
        <f t="shared" si="13"/>
        <v>106.79066666666667</v>
      </c>
    </row>
    <row r="153" spans="1:9" ht="12.75">
      <c r="A153" s="3">
        <v>95</v>
      </c>
      <c r="B153" s="3">
        <v>6250</v>
      </c>
      <c r="C153" s="3">
        <v>119.6</v>
      </c>
      <c r="D153" s="3">
        <v>470</v>
      </c>
      <c r="E153" s="3">
        <v>73.2</v>
      </c>
      <c r="F153" s="3">
        <v>13</v>
      </c>
      <c r="G153" s="3">
        <v>0.89</v>
      </c>
      <c r="H153" s="3">
        <v>-1.2</v>
      </c>
      <c r="I153" s="4">
        <f t="shared" si="13"/>
        <v>100.50227199999999</v>
      </c>
    </row>
    <row r="154" spans="1:9" ht="12.75">
      <c r="A154" s="3">
        <v>99</v>
      </c>
      <c r="B154" s="3">
        <v>6500</v>
      </c>
      <c r="C154" s="3">
        <v>115.2</v>
      </c>
      <c r="D154" s="3">
        <v>434</v>
      </c>
      <c r="E154" s="3">
        <v>73.3</v>
      </c>
      <c r="F154" s="3">
        <v>13</v>
      </c>
      <c r="G154" s="3">
        <v>0.9</v>
      </c>
      <c r="H154" s="3">
        <v>-1.2</v>
      </c>
      <c r="I154" s="4">
        <f t="shared" si="13"/>
        <v>93.08160000000001</v>
      </c>
    </row>
    <row r="157" spans="1:4" ht="12.75">
      <c r="A157" t="s">
        <v>39</v>
      </c>
      <c r="C157" s="11">
        <v>208627.019</v>
      </c>
      <c r="D157" s="11"/>
    </row>
    <row r="158" spans="1:7" ht="12.75">
      <c r="A158" s="1">
        <v>39304</v>
      </c>
      <c r="B158" s="2">
        <v>0.39815972222222223</v>
      </c>
      <c r="C158" t="s">
        <v>4</v>
      </c>
      <c r="D158" t="s">
        <v>5</v>
      </c>
      <c r="E158" t="s">
        <v>6</v>
      </c>
      <c r="F158" t="s">
        <v>20</v>
      </c>
      <c r="G158" t="s">
        <v>22</v>
      </c>
    </row>
    <row r="159" spans="1:10" ht="12.75">
      <c r="A159" s="3" t="s">
        <v>7</v>
      </c>
      <c r="B159" s="3" t="s">
        <v>8</v>
      </c>
      <c r="C159" s="3" t="s">
        <v>9</v>
      </c>
      <c r="D159" s="3" t="s">
        <v>10</v>
      </c>
      <c r="E159" s="3" t="s">
        <v>11</v>
      </c>
      <c r="F159" s="3" t="s">
        <v>36</v>
      </c>
      <c r="G159" s="3" t="s">
        <v>12</v>
      </c>
      <c r="H159" s="3" t="s">
        <v>13</v>
      </c>
      <c r="I159" s="3" t="s">
        <v>37</v>
      </c>
      <c r="J159" s="10" t="s">
        <v>45</v>
      </c>
    </row>
    <row r="160" spans="1:9" ht="12.75">
      <c r="A160" s="3" t="s">
        <v>14</v>
      </c>
      <c r="B160" s="3" t="s">
        <v>8</v>
      </c>
      <c r="C160" s="3" t="s">
        <v>15</v>
      </c>
      <c r="D160" s="3" t="s">
        <v>16</v>
      </c>
      <c r="E160" s="3"/>
      <c r="F160" s="3"/>
      <c r="G160" s="3"/>
      <c r="H160" s="3" t="s">
        <v>35</v>
      </c>
      <c r="I160" s="3" t="s">
        <v>38</v>
      </c>
    </row>
    <row r="161" spans="1:10" ht="12.75">
      <c r="A161" s="3">
        <v>31</v>
      </c>
      <c r="B161" s="3">
        <v>2000</v>
      </c>
      <c r="C161" s="3">
        <v>36.4</v>
      </c>
      <c r="D161" s="3">
        <v>444</v>
      </c>
      <c r="E161" s="3">
        <v>72.9</v>
      </c>
      <c r="F161" s="3">
        <v>14.4</v>
      </c>
      <c r="G161" s="3">
        <v>0.99</v>
      </c>
      <c r="H161" s="3">
        <v>-0.3</v>
      </c>
      <c r="I161" s="4">
        <f>+C161*5252/B161</f>
        <v>95.5864</v>
      </c>
      <c r="J161" s="5"/>
    </row>
    <row r="162" spans="1:10" ht="12.75">
      <c r="A162" s="3">
        <v>34</v>
      </c>
      <c r="B162" s="3">
        <v>2250</v>
      </c>
      <c r="C162" s="3">
        <v>48.7</v>
      </c>
      <c r="D162" s="3">
        <v>531</v>
      </c>
      <c r="E162" s="3">
        <v>72.9</v>
      </c>
      <c r="F162" s="3">
        <v>14.4</v>
      </c>
      <c r="G162" s="3">
        <v>0.99</v>
      </c>
      <c r="H162" s="3">
        <v>-0.3</v>
      </c>
      <c r="I162" s="4">
        <f aca="true" t="shared" si="14" ref="I162:I179">+C162*5252/B162</f>
        <v>113.67662222222224</v>
      </c>
      <c r="J162" s="5">
        <f>I162-S14</f>
        <v>7.6251259259259285</v>
      </c>
    </row>
    <row r="163" spans="1:10" ht="12.75">
      <c r="A163" s="3">
        <v>38</v>
      </c>
      <c r="B163" s="3">
        <v>2500</v>
      </c>
      <c r="C163" s="3">
        <v>57</v>
      </c>
      <c r="D163" s="3">
        <v>560</v>
      </c>
      <c r="E163" s="3">
        <v>72.8</v>
      </c>
      <c r="F163" s="3">
        <v>13.6</v>
      </c>
      <c r="G163" s="3">
        <v>0.93</v>
      </c>
      <c r="H163" s="3">
        <v>-0.4</v>
      </c>
      <c r="I163" s="4">
        <f t="shared" si="14"/>
        <v>119.7456</v>
      </c>
      <c r="J163" s="5">
        <f aca="true" t="shared" si="15" ref="J163:J179">I163-S15</f>
        <v>4.481706666666653</v>
      </c>
    </row>
    <row r="164" spans="1:10" ht="12.75">
      <c r="A164" s="3">
        <v>42</v>
      </c>
      <c r="B164" s="3">
        <v>2750</v>
      </c>
      <c r="C164" s="3">
        <v>62.6</v>
      </c>
      <c r="D164" s="3">
        <v>559</v>
      </c>
      <c r="E164" s="3">
        <v>72.9</v>
      </c>
      <c r="F164" s="3">
        <v>13.4</v>
      </c>
      <c r="G164" s="3">
        <v>0.92</v>
      </c>
      <c r="H164" s="3">
        <v>-0.4</v>
      </c>
      <c r="I164" s="4">
        <f t="shared" si="14"/>
        <v>119.55461818181819</v>
      </c>
      <c r="J164" s="5">
        <f t="shared" si="15"/>
        <v>2.673745454545454</v>
      </c>
    </row>
    <row r="165" spans="1:10" ht="12.75">
      <c r="A165" s="3">
        <v>46</v>
      </c>
      <c r="B165" s="3">
        <v>3000</v>
      </c>
      <c r="C165" s="3">
        <v>68.7</v>
      </c>
      <c r="D165" s="3">
        <v>563</v>
      </c>
      <c r="E165" s="3">
        <v>73.1</v>
      </c>
      <c r="F165" s="3">
        <v>13.5</v>
      </c>
      <c r="G165" s="3">
        <v>0.93</v>
      </c>
      <c r="H165" s="3">
        <v>-0.5</v>
      </c>
      <c r="I165" s="4">
        <f t="shared" si="14"/>
        <v>120.27080000000001</v>
      </c>
      <c r="J165" s="5">
        <f t="shared" si="15"/>
        <v>4.551733333333345</v>
      </c>
    </row>
    <row r="166" spans="1:10" ht="12.75">
      <c r="A166" s="3">
        <v>50</v>
      </c>
      <c r="B166" s="3">
        <v>3250</v>
      </c>
      <c r="C166" s="3">
        <v>74.7</v>
      </c>
      <c r="D166" s="3">
        <v>565</v>
      </c>
      <c r="E166" s="3">
        <v>73</v>
      </c>
      <c r="F166" s="3">
        <v>13.9</v>
      </c>
      <c r="G166" s="3">
        <v>0.96</v>
      </c>
      <c r="H166" s="3">
        <v>-0.6</v>
      </c>
      <c r="I166" s="4">
        <f t="shared" si="14"/>
        <v>120.71520000000001</v>
      </c>
      <c r="J166" s="5">
        <f t="shared" si="15"/>
        <v>4.524800000000013</v>
      </c>
    </row>
    <row r="167" spans="1:10" ht="12.75">
      <c r="A167" s="3">
        <v>53</v>
      </c>
      <c r="B167" s="3">
        <v>3500</v>
      </c>
      <c r="C167" s="3">
        <v>84.1</v>
      </c>
      <c r="D167" s="3">
        <v>590</v>
      </c>
      <c r="E167" s="3">
        <v>73.1</v>
      </c>
      <c r="F167" s="3">
        <v>14.1</v>
      </c>
      <c r="G167" s="3">
        <v>0.97</v>
      </c>
      <c r="H167" s="3">
        <v>-0.8</v>
      </c>
      <c r="I167" s="4">
        <f t="shared" si="14"/>
        <v>126.19805714285712</v>
      </c>
      <c r="J167" s="5">
        <f t="shared" si="15"/>
        <v>4.851847619047589</v>
      </c>
    </row>
    <row r="168" spans="1:10" ht="12.75">
      <c r="A168" s="3">
        <v>57</v>
      </c>
      <c r="B168" s="3">
        <v>3750</v>
      </c>
      <c r="C168" s="3">
        <v>92.3</v>
      </c>
      <c r="D168" s="3">
        <v>605</v>
      </c>
      <c r="E168" s="3">
        <v>73.3</v>
      </c>
      <c r="F168" s="3">
        <v>14.1</v>
      </c>
      <c r="G168" s="3">
        <v>0.97</v>
      </c>
      <c r="H168" s="3">
        <v>-1</v>
      </c>
      <c r="I168" s="4">
        <f t="shared" si="14"/>
        <v>129.26922666666667</v>
      </c>
      <c r="J168" s="5">
        <f t="shared" si="15"/>
        <v>4.3416533333333405</v>
      </c>
    </row>
    <row r="169" spans="1:10" ht="12.75">
      <c r="A169" s="3">
        <v>61</v>
      </c>
      <c r="B169" s="3">
        <v>4000</v>
      </c>
      <c r="C169" s="3">
        <v>98.2</v>
      </c>
      <c r="D169" s="3">
        <v>603</v>
      </c>
      <c r="E169" s="3">
        <v>73.3</v>
      </c>
      <c r="F169" s="3">
        <v>13.5</v>
      </c>
      <c r="G169" s="3">
        <v>0.93</v>
      </c>
      <c r="H169" s="3">
        <v>-1</v>
      </c>
      <c r="I169" s="4">
        <f t="shared" si="14"/>
        <v>128.9366</v>
      </c>
      <c r="J169" s="5">
        <f t="shared" si="15"/>
        <v>1.8819666666666564</v>
      </c>
    </row>
    <row r="170" spans="1:10" ht="12.75">
      <c r="A170" s="3">
        <v>65</v>
      </c>
      <c r="B170" s="3">
        <v>4250</v>
      </c>
      <c r="C170" s="3">
        <v>102.4</v>
      </c>
      <c r="D170" s="3">
        <v>592</v>
      </c>
      <c r="E170" s="3">
        <v>73.3</v>
      </c>
      <c r="F170" s="3">
        <v>13.3</v>
      </c>
      <c r="G170" s="3">
        <v>0.91</v>
      </c>
      <c r="H170" s="3">
        <v>-0.9</v>
      </c>
      <c r="I170" s="4">
        <f t="shared" si="14"/>
        <v>126.54230588235295</v>
      </c>
      <c r="J170" s="5">
        <f t="shared" si="15"/>
        <v>1.4417254901960774</v>
      </c>
    </row>
    <row r="171" spans="1:10" ht="12.75">
      <c r="A171" s="3">
        <v>69</v>
      </c>
      <c r="B171" s="3">
        <v>4500</v>
      </c>
      <c r="C171" s="3">
        <v>107.6</v>
      </c>
      <c r="D171" s="3">
        <v>588</v>
      </c>
      <c r="E171" s="3">
        <v>73.3</v>
      </c>
      <c r="F171" s="3">
        <v>13.3</v>
      </c>
      <c r="G171" s="3">
        <v>0.91</v>
      </c>
      <c r="H171" s="3">
        <v>-0.9</v>
      </c>
      <c r="I171" s="4">
        <f t="shared" si="14"/>
        <v>125.58115555555554</v>
      </c>
      <c r="J171" s="5">
        <f t="shared" si="15"/>
        <v>1.2449185185184888</v>
      </c>
    </row>
    <row r="172" spans="1:10" ht="12.75">
      <c r="A172" s="3">
        <v>72</v>
      </c>
      <c r="B172" s="3">
        <v>4750</v>
      </c>
      <c r="C172" s="3">
        <v>110.4</v>
      </c>
      <c r="D172" s="3">
        <v>571</v>
      </c>
      <c r="E172" s="3">
        <v>73.4</v>
      </c>
      <c r="F172" s="3">
        <v>13.2</v>
      </c>
      <c r="G172" s="3">
        <v>0.9</v>
      </c>
      <c r="H172" s="3">
        <v>-1</v>
      </c>
      <c r="I172" s="4">
        <f t="shared" si="14"/>
        <v>122.06753684210527</v>
      </c>
      <c r="J172" s="5">
        <f t="shared" si="15"/>
        <v>0.7371228070175562</v>
      </c>
    </row>
    <row r="173" spans="1:10" ht="12.75">
      <c r="A173" s="3">
        <v>76</v>
      </c>
      <c r="B173" s="3">
        <v>5000</v>
      </c>
      <c r="C173" s="3">
        <v>113.3</v>
      </c>
      <c r="D173" s="3">
        <v>557</v>
      </c>
      <c r="E173" s="3">
        <v>73.5</v>
      </c>
      <c r="F173" s="3">
        <v>13.1</v>
      </c>
      <c r="G173" s="3">
        <v>0.9</v>
      </c>
      <c r="H173" s="3">
        <v>-1</v>
      </c>
      <c r="I173" s="4">
        <f t="shared" si="14"/>
        <v>119.01032</v>
      </c>
      <c r="J173" s="5">
        <f t="shared" si="15"/>
        <v>-0.07002666666667778</v>
      </c>
    </row>
    <row r="174" spans="1:10" ht="12.75">
      <c r="A174" s="3">
        <v>80</v>
      </c>
      <c r="B174" s="3">
        <v>5250</v>
      </c>
      <c r="C174" s="3">
        <v>118.1</v>
      </c>
      <c r="D174" s="3">
        <v>553</v>
      </c>
      <c r="E174" s="3">
        <v>73.4</v>
      </c>
      <c r="F174" s="3">
        <v>13.1</v>
      </c>
      <c r="G174" s="3">
        <v>0.9</v>
      </c>
      <c r="H174" s="3">
        <v>-1</v>
      </c>
      <c r="I174" s="4">
        <f t="shared" si="14"/>
        <v>118.14499047619047</v>
      </c>
      <c r="J174" s="5">
        <f t="shared" si="15"/>
        <v>-0.13338412698414004</v>
      </c>
    </row>
    <row r="175" spans="1:10" ht="12.75">
      <c r="A175" s="3">
        <v>84</v>
      </c>
      <c r="B175" s="3">
        <v>5500</v>
      </c>
      <c r="C175" s="3">
        <v>120.9</v>
      </c>
      <c r="D175" s="3">
        <v>540</v>
      </c>
      <c r="E175" s="3">
        <v>73.4</v>
      </c>
      <c r="F175" s="3">
        <v>12.9</v>
      </c>
      <c r="G175" s="3">
        <v>0.89</v>
      </c>
      <c r="H175" s="3">
        <v>-1.1</v>
      </c>
      <c r="I175" s="4">
        <f t="shared" si="14"/>
        <v>115.4485090909091</v>
      </c>
      <c r="J175" s="5">
        <f t="shared" si="15"/>
        <v>0.3819636363636363</v>
      </c>
    </row>
    <row r="176" spans="1:10" ht="12.75">
      <c r="A176" s="3">
        <v>88</v>
      </c>
      <c r="B176" s="3">
        <v>5750</v>
      </c>
      <c r="C176" s="3">
        <v>122.3</v>
      </c>
      <c r="D176" s="3">
        <v>522</v>
      </c>
      <c r="E176" s="3">
        <v>73.4</v>
      </c>
      <c r="F176" s="3">
        <v>12.8</v>
      </c>
      <c r="G176" s="3">
        <v>0.88</v>
      </c>
      <c r="H176" s="3">
        <v>-1.1</v>
      </c>
      <c r="I176" s="4">
        <f t="shared" si="14"/>
        <v>111.70775652173913</v>
      </c>
      <c r="J176" s="5">
        <f t="shared" si="15"/>
        <v>0.9438376811594225</v>
      </c>
    </row>
    <row r="177" spans="1:10" ht="12.75">
      <c r="A177" s="3">
        <v>92</v>
      </c>
      <c r="B177" s="3">
        <v>6000</v>
      </c>
      <c r="C177" s="3">
        <v>121.3</v>
      </c>
      <c r="D177" s="3">
        <v>497</v>
      </c>
      <c r="E177" s="3">
        <v>73.4</v>
      </c>
      <c r="F177" s="3">
        <v>12.8</v>
      </c>
      <c r="G177" s="3">
        <v>0.88</v>
      </c>
      <c r="H177" s="3">
        <v>-1.2</v>
      </c>
      <c r="I177" s="4">
        <f t="shared" si="14"/>
        <v>106.17793333333333</v>
      </c>
      <c r="J177" s="5">
        <f t="shared" si="15"/>
        <v>1.6631333333333345</v>
      </c>
    </row>
    <row r="178" spans="1:10" ht="12.75">
      <c r="A178" s="3">
        <v>95</v>
      </c>
      <c r="B178" s="3">
        <v>6250</v>
      </c>
      <c r="C178" s="3">
        <v>119.8</v>
      </c>
      <c r="D178" s="3">
        <v>471</v>
      </c>
      <c r="E178" s="3">
        <v>73.4</v>
      </c>
      <c r="F178" s="3">
        <v>12.8</v>
      </c>
      <c r="G178" s="3">
        <v>0.88</v>
      </c>
      <c r="H178" s="3">
        <v>-1.2</v>
      </c>
      <c r="I178" s="4">
        <f t="shared" si="14"/>
        <v>100.67033599999999</v>
      </c>
      <c r="J178" s="5">
        <f t="shared" si="15"/>
        <v>2.352896000000001</v>
      </c>
    </row>
    <row r="179" spans="1:10" ht="12.75">
      <c r="A179" s="3">
        <v>99</v>
      </c>
      <c r="B179" s="3">
        <v>6500</v>
      </c>
      <c r="C179" s="3">
        <v>115.5</v>
      </c>
      <c r="D179" s="3">
        <v>435</v>
      </c>
      <c r="E179" s="3">
        <v>73.6</v>
      </c>
      <c r="F179" s="3">
        <v>12.8</v>
      </c>
      <c r="G179" s="3">
        <v>0.88</v>
      </c>
      <c r="H179" s="3">
        <v>-1.2</v>
      </c>
      <c r="I179" s="4">
        <f t="shared" si="14"/>
        <v>93.324</v>
      </c>
      <c r="J179" s="5">
        <f t="shared" si="15"/>
        <v>2.693333333333328</v>
      </c>
    </row>
    <row r="182" spans="1:4" ht="12.75">
      <c r="A182" t="s">
        <v>0</v>
      </c>
      <c r="B182" t="s">
        <v>18</v>
      </c>
      <c r="C182" t="s">
        <v>1</v>
      </c>
      <c r="D182" t="s">
        <v>0</v>
      </c>
    </row>
    <row r="183" spans="1:2" ht="12.75">
      <c r="A183" s="1">
        <v>39304</v>
      </c>
      <c r="B183" s="2">
        <v>0.39880787037037035</v>
      </c>
    </row>
  </sheetData>
  <mergeCells count="8">
    <mergeCell ref="C9:D9"/>
    <mergeCell ref="C34:D34"/>
    <mergeCell ref="C58:D58"/>
    <mergeCell ref="C82:D82"/>
    <mergeCell ref="C109:D109"/>
    <mergeCell ref="C132:D132"/>
    <mergeCell ref="C157:D157"/>
    <mergeCell ref="K10:R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5"/>
  <sheetViews>
    <sheetView tabSelected="1" workbookViewId="0" topLeftCell="B1">
      <selection activeCell="J77" sqref="J77"/>
    </sheetView>
  </sheetViews>
  <sheetFormatPr defaultColWidth="9.140625" defaultRowHeight="12.75"/>
  <sheetData>
    <row r="1" spans="1:4" ht="12.75">
      <c r="A1" t="s">
        <v>2</v>
      </c>
      <c r="C1" s="14" t="s">
        <v>42</v>
      </c>
      <c r="D1" s="15"/>
    </row>
    <row r="2" spans="1:19" ht="12.75">
      <c r="A2" s="1">
        <v>39304</v>
      </c>
      <c r="B2" s="2">
        <v>0.4166087962962963</v>
      </c>
      <c r="C2" t="s">
        <v>4</v>
      </c>
      <c r="D2" t="s">
        <v>5</v>
      </c>
      <c r="E2" t="s">
        <v>6</v>
      </c>
      <c r="F2" t="s">
        <v>20</v>
      </c>
      <c r="G2" t="s">
        <v>19</v>
      </c>
      <c r="K2" s="12" t="s">
        <v>43</v>
      </c>
      <c r="L2" s="12"/>
      <c r="M2" s="12"/>
      <c r="N2" s="12"/>
      <c r="O2" s="12"/>
      <c r="P2" s="12"/>
      <c r="Q2" s="12"/>
      <c r="R2" s="12"/>
      <c r="S2" s="12"/>
    </row>
    <row r="3" spans="11:19" ht="12.75">
      <c r="K3" s="12"/>
      <c r="L3" s="12"/>
      <c r="M3" s="12"/>
      <c r="N3" s="12"/>
      <c r="O3" s="12"/>
      <c r="P3" s="12"/>
      <c r="Q3" s="12"/>
      <c r="R3" s="12"/>
      <c r="S3" s="12"/>
    </row>
    <row r="4" spans="1:19" ht="12.75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36</v>
      </c>
      <c r="G4" s="3" t="s">
        <v>12</v>
      </c>
      <c r="H4" s="3" t="s">
        <v>13</v>
      </c>
      <c r="I4" s="3" t="s">
        <v>37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11</v>
      </c>
      <c r="P4" s="3" t="s">
        <v>36</v>
      </c>
      <c r="Q4" s="3" t="s">
        <v>12</v>
      </c>
      <c r="R4" s="3" t="s">
        <v>13</v>
      </c>
      <c r="S4" s="3" t="s">
        <v>37</v>
      </c>
    </row>
    <row r="5" spans="1:19" ht="12.75">
      <c r="A5" s="3" t="s">
        <v>14</v>
      </c>
      <c r="B5" s="3" t="s">
        <v>8</v>
      </c>
      <c r="C5" s="3" t="s">
        <v>15</v>
      </c>
      <c r="D5" s="3" t="s">
        <v>16</v>
      </c>
      <c r="E5" s="3"/>
      <c r="F5" s="3"/>
      <c r="G5" s="3"/>
      <c r="H5" s="3" t="s">
        <v>35</v>
      </c>
      <c r="I5" s="3" t="s">
        <v>38</v>
      </c>
      <c r="K5" s="3" t="s">
        <v>14</v>
      </c>
      <c r="L5" s="3" t="s">
        <v>8</v>
      </c>
      <c r="M5" s="3" t="s">
        <v>15</v>
      </c>
      <c r="N5" s="3" t="s">
        <v>16</v>
      </c>
      <c r="O5" s="3"/>
      <c r="P5" s="3"/>
      <c r="Q5" s="3"/>
      <c r="R5" s="3" t="s">
        <v>35</v>
      </c>
      <c r="S5" s="3" t="s">
        <v>38</v>
      </c>
    </row>
    <row r="6" spans="1:19" ht="12.75">
      <c r="A6" s="3">
        <v>31</v>
      </c>
      <c r="B6" s="3">
        <v>2000</v>
      </c>
      <c r="C6" s="3">
        <v>34.6</v>
      </c>
      <c r="D6" s="3">
        <v>424</v>
      </c>
      <c r="E6" s="3">
        <v>71.5</v>
      </c>
      <c r="F6" s="3">
        <v>14.5</v>
      </c>
      <c r="G6" s="3">
        <v>1</v>
      </c>
      <c r="H6" s="3">
        <v>-0.2</v>
      </c>
      <c r="I6" s="4">
        <f>+C6*5252/B6</f>
        <v>90.8596</v>
      </c>
      <c r="K6" s="3">
        <v>34</v>
      </c>
      <c r="L6" s="3">
        <v>2250</v>
      </c>
      <c r="M6" s="4">
        <f>+(C30+C53)/2</f>
        <v>47.8</v>
      </c>
      <c r="N6" s="6">
        <f aca="true" t="shared" si="0" ref="N6:S6">+(D30+D53)/2</f>
        <v>520.5</v>
      </c>
      <c r="O6" s="7">
        <f t="shared" si="0"/>
        <v>71.95</v>
      </c>
      <c r="P6" s="4">
        <f t="shared" si="0"/>
        <v>14.5</v>
      </c>
      <c r="Q6" s="4">
        <f t="shared" si="0"/>
        <v>0.995</v>
      </c>
      <c r="R6" s="7">
        <f t="shared" si="0"/>
        <v>-0.2</v>
      </c>
      <c r="S6" s="4">
        <f t="shared" si="0"/>
        <v>111.57582222222223</v>
      </c>
    </row>
    <row r="7" spans="1:19" ht="12.75">
      <c r="A7" s="3">
        <v>34</v>
      </c>
      <c r="B7" s="3">
        <v>2250</v>
      </c>
      <c r="C7" s="3">
        <v>42.5</v>
      </c>
      <c r="D7" s="3">
        <v>462</v>
      </c>
      <c r="E7" s="3">
        <v>71.5</v>
      </c>
      <c r="F7" s="3">
        <v>14.7</v>
      </c>
      <c r="G7" s="3">
        <v>1.01</v>
      </c>
      <c r="H7" s="3">
        <v>-0.2</v>
      </c>
      <c r="I7" s="4">
        <f aca="true" t="shared" si="1" ref="I7:I23">+C7*5252/B7</f>
        <v>99.20444444444445</v>
      </c>
      <c r="K7" s="3">
        <v>38</v>
      </c>
      <c r="L7" s="3">
        <v>2500</v>
      </c>
      <c r="M7" s="4">
        <f aca="true" t="shared" si="2" ref="M7:M23">+(C31+C54+C77)/3</f>
        <v>56.166666666666664</v>
      </c>
      <c r="N7" s="6">
        <f aca="true" t="shared" si="3" ref="N7:S7">+(D31+D54+D77)/3</f>
        <v>551.6666666666666</v>
      </c>
      <c r="O7" s="7">
        <f t="shared" si="3"/>
        <v>72.16666666666667</v>
      </c>
      <c r="P7" s="4">
        <f t="shared" si="3"/>
        <v>14.4</v>
      </c>
      <c r="Q7" s="4">
        <f t="shared" si="3"/>
        <v>0.9899999999999999</v>
      </c>
      <c r="R7" s="7">
        <f t="shared" si="3"/>
        <v>-0.3</v>
      </c>
      <c r="S7" s="4">
        <f t="shared" si="3"/>
        <v>117.99493333333334</v>
      </c>
    </row>
    <row r="8" spans="1:19" ht="12.75">
      <c r="A8" s="3">
        <v>38</v>
      </c>
      <c r="B8" s="3">
        <v>2500</v>
      </c>
      <c r="C8" s="3">
        <v>51</v>
      </c>
      <c r="D8" s="3">
        <v>501</v>
      </c>
      <c r="E8" s="3">
        <v>71.5</v>
      </c>
      <c r="F8" s="3">
        <v>14.4</v>
      </c>
      <c r="G8" s="3">
        <v>0.99</v>
      </c>
      <c r="H8" s="3">
        <v>-0.3</v>
      </c>
      <c r="I8" s="4">
        <f t="shared" si="1"/>
        <v>107.1408</v>
      </c>
      <c r="K8" s="3">
        <v>42</v>
      </c>
      <c r="L8" s="3">
        <v>2750</v>
      </c>
      <c r="M8" s="4">
        <f t="shared" si="2"/>
        <v>62.53333333333334</v>
      </c>
      <c r="N8" s="6">
        <f aca="true" t="shared" si="4" ref="N8:N23">+(D32+D55+D78)/3</f>
        <v>558.3333333333334</v>
      </c>
      <c r="O8" s="7">
        <f aca="true" t="shared" si="5" ref="O8:O23">+(E32+E55+E78)/3</f>
        <v>72.13333333333334</v>
      </c>
      <c r="P8" s="4">
        <f aca="true" t="shared" si="6" ref="P8:P23">+(F32+F55+F78)/3</f>
        <v>14.333333333333334</v>
      </c>
      <c r="Q8" s="4">
        <f aca="true" t="shared" si="7" ref="Q8:Q23">+(G32+G55+G78)/3</f>
        <v>0.9833333333333334</v>
      </c>
      <c r="R8" s="7">
        <f aca="true" t="shared" si="8" ref="R8:R23">+(H32+H55+H78)/3</f>
        <v>-0.3</v>
      </c>
      <c r="S8" s="4">
        <f aca="true" t="shared" si="9" ref="S8:S23">+(I32+I55+I78)/3</f>
        <v>119.42729696969697</v>
      </c>
    </row>
    <row r="9" spans="1:19" ht="12.75">
      <c r="A9" s="3">
        <v>42</v>
      </c>
      <c r="B9" s="3">
        <v>2750</v>
      </c>
      <c r="C9" s="3">
        <v>58.6</v>
      </c>
      <c r="D9" s="3">
        <v>524</v>
      </c>
      <c r="E9" s="3">
        <v>71.5</v>
      </c>
      <c r="F9" s="3">
        <v>14.2</v>
      </c>
      <c r="G9" s="3">
        <v>0.98</v>
      </c>
      <c r="H9" s="3">
        <v>-0.3</v>
      </c>
      <c r="I9" s="4">
        <f t="shared" si="1"/>
        <v>111.91534545454546</v>
      </c>
      <c r="K9" s="3">
        <v>46</v>
      </c>
      <c r="L9" s="3">
        <v>3000</v>
      </c>
      <c r="M9" s="4">
        <f t="shared" si="2"/>
        <v>67.83333333333333</v>
      </c>
      <c r="N9" s="6">
        <f t="shared" si="4"/>
        <v>555</v>
      </c>
      <c r="O9" s="7">
        <f t="shared" si="5"/>
        <v>72.19999999999999</v>
      </c>
      <c r="P9" s="4">
        <f t="shared" si="6"/>
        <v>14.366666666666667</v>
      </c>
      <c r="Q9" s="4">
        <f t="shared" si="7"/>
        <v>0.9866666666666667</v>
      </c>
      <c r="R9" s="7">
        <f t="shared" si="8"/>
        <v>-0.3</v>
      </c>
      <c r="S9" s="4">
        <f t="shared" si="9"/>
        <v>118.75355555555556</v>
      </c>
    </row>
    <row r="10" spans="1:19" ht="12.75">
      <c r="A10" s="3">
        <v>46</v>
      </c>
      <c r="B10" s="3">
        <v>3000</v>
      </c>
      <c r="C10" s="3">
        <v>63.1</v>
      </c>
      <c r="D10" s="3">
        <v>516</v>
      </c>
      <c r="E10" s="3">
        <v>71.5</v>
      </c>
      <c r="F10" s="3">
        <v>14.3</v>
      </c>
      <c r="G10" s="3">
        <v>0.98</v>
      </c>
      <c r="H10" s="3">
        <v>-0.3</v>
      </c>
      <c r="I10" s="4">
        <f t="shared" si="1"/>
        <v>110.46706666666667</v>
      </c>
      <c r="K10" s="3">
        <v>50</v>
      </c>
      <c r="L10" s="3">
        <v>3250</v>
      </c>
      <c r="M10" s="4">
        <f t="shared" si="2"/>
        <v>73.2</v>
      </c>
      <c r="N10" s="6">
        <f t="shared" si="4"/>
        <v>553</v>
      </c>
      <c r="O10" s="7">
        <f t="shared" si="5"/>
        <v>72.19999999999999</v>
      </c>
      <c r="P10" s="4">
        <f t="shared" si="6"/>
        <v>14.366666666666667</v>
      </c>
      <c r="Q10" s="4">
        <f t="shared" si="7"/>
        <v>0.9899999999999999</v>
      </c>
      <c r="R10" s="7">
        <f t="shared" si="8"/>
        <v>-0.4000000000000001</v>
      </c>
      <c r="S10" s="4">
        <f t="shared" si="9"/>
        <v>118.29119999999999</v>
      </c>
    </row>
    <row r="11" spans="1:19" ht="12.75">
      <c r="A11" s="3">
        <v>50</v>
      </c>
      <c r="B11" s="3">
        <v>3250</v>
      </c>
      <c r="C11" s="3">
        <v>68.4</v>
      </c>
      <c r="D11" s="3">
        <v>517</v>
      </c>
      <c r="E11" s="3">
        <v>71.5</v>
      </c>
      <c r="F11" s="3">
        <v>14.4</v>
      </c>
      <c r="G11" s="3">
        <v>0.99</v>
      </c>
      <c r="H11" s="3">
        <v>-0.4</v>
      </c>
      <c r="I11" s="4">
        <f t="shared" si="1"/>
        <v>110.53440000000002</v>
      </c>
      <c r="K11" s="3">
        <v>53</v>
      </c>
      <c r="L11" s="3">
        <v>3500</v>
      </c>
      <c r="M11" s="4">
        <f t="shared" si="2"/>
        <v>80.96666666666667</v>
      </c>
      <c r="N11" s="6">
        <f t="shared" si="4"/>
        <v>568.3333333333334</v>
      </c>
      <c r="O11" s="7">
        <f t="shared" si="5"/>
        <v>72.23333333333333</v>
      </c>
      <c r="P11" s="4">
        <f t="shared" si="6"/>
        <v>14.333333333333334</v>
      </c>
      <c r="Q11" s="4">
        <f t="shared" si="7"/>
        <v>0.9833333333333334</v>
      </c>
      <c r="R11" s="7">
        <f t="shared" si="8"/>
        <v>-0.5</v>
      </c>
      <c r="S11" s="4">
        <f t="shared" si="9"/>
        <v>121.49626666666666</v>
      </c>
    </row>
    <row r="12" spans="1:19" ht="12.75">
      <c r="A12" s="3">
        <v>53</v>
      </c>
      <c r="B12" s="3">
        <v>3500</v>
      </c>
      <c r="C12" s="3">
        <v>77.8</v>
      </c>
      <c r="D12" s="3">
        <v>546</v>
      </c>
      <c r="E12" s="3">
        <v>71.5</v>
      </c>
      <c r="F12" s="3">
        <v>14.3</v>
      </c>
      <c r="G12" s="3">
        <v>0.98</v>
      </c>
      <c r="H12" s="3">
        <v>-0.5</v>
      </c>
      <c r="I12" s="4">
        <f t="shared" si="1"/>
        <v>116.74445714285713</v>
      </c>
      <c r="K12" s="3">
        <v>57</v>
      </c>
      <c r="L12" s="3">
        <v>3750</v>
      </c>
      <c r="M12" s="4">
        <f t="shared" si="2"/>
        <v>89.83333333333333</v>
      </c>
      <c r="N12" s="6">
        <f t="shared" si="4"/>
        <v>588.3333333333334</v>
      </c>
      <c r="O12" s="7">
        <f t="shared" si="5"/>
        <v>72.3</v>
      </c>
      <c r="P12" s="4">
        <f t="shared" si="6"/>
        <v>13.933333333333332</v>
      </c>
      <c r="Q12" s="4">
        <f t="shared" si="7"/>
        <v>0.9566666666666667</v>
      </c>
      <c r="R12" s="7">
        <f t="shared" si="8"/>
        <v>-0.6999999999999998</v>
      </c>
      <c r="S12" s="4">
        <f t="shared" si="9"/>
        <v>125.81457777777776</v>
      </c>
    </row>
    <row r="13" spans="1:19" ht="12.75">
      <c r="A13" s="3">
        <v>57</v>
      </c>
      <c r="B13" s="3">
        <v>3750</v>
      </c>
      <c r="C13" s="3">
        <v>87.2</v>
      </c>
      <c r="D13" s="3">
        <v>571</v>
      </c>
      <c r="E13" s="3">
        <v>71.5</v>
      </c>
      <c r="F13" s="3">
        <v>13.6</v>
      </c>
      <c r="G13" s="3">
        <v>0.93</v>
      </c>
      <c r="H13" s="3">
        <v>-0.7</v>
      </c>
      <c r="I13" s="4">
        <f t="shared" si="1"/>
        <v>122.12650666666667</v>
      </c>
      <c r="K13" s="3">
        <v>61</v>
      </c>
      <c r="L13" s="3">
        <v>4000</v>
      </c>
      <c r="M13" s="4">
        <f t="shared" si="2"/>
        <v>95.56666666666666</v>
      </c>
      <c r="N13" s="6">
        <f t="shared" si="4"/>
        <v>587</v>
      </c>
      <c r="O13" s="7">
        <f t="shared" si="5"/>
        <v>72.43333333333332</v>
      </c>
      <c r="P13" s="4">
        <f t="shared" si="6"/>
        <v>13.366666666666667</v>
      </c>
      <c r="Q13" s="4">
        <f t="shared" si="7"/>
        <v>0.9166666666666666</v>
      </c>
      <c r="R13" s="7">
        <f t="shared" si="8"/>
        <v>-0.6666666666666666</v>
      </c>
      <c r="S13" s="4">
        <f t="shared" si="9"/>
        <v>125.47903333333333</v>
      </c>
    </row>
    <row r="14" spans="1:19" ht="12.75">
      <c r="A14" s="3">
        <v>61</v>
      </c>
      <c r="B14" s="3">
        <v>4000</v>
      </c>
      <c r="C14" s="3">
        <v>92.2</v>
      </c>
      <c r="D14" s="3">
        <v>566</v>
      </c>
      <c r="E14" s="3">
        <v>71.5</v>
      </c>
      <c r="F14" s="3">
        <v>13.1</v>
      </c>
      <c r="G14" s="3">
        <v>0.9</v>
      </c>
      <c r="H14" s="3">
        <v>-0.7</v>
      </c>
      <c r="I14" s="4">
        <f t="shared" si="1"/>
        <v>121.05860000000001</v>
      </c>
      <c r="K14" s="3">
        <v>65</v>
      </c>
      <c r="L14" s="3">
        <v>4250</v>
      </c>
      <c r="M14" s="4">
        <f t="shared" si="2"/>
        <v>98.63333333333333</v>
      </c>
      <c r="N14" s="6">
        <f t="shared" si="4"/>
        <v>570</v>
      </c>
      <c r="O14" s="7">
        <f t="shared" si="5"/>
        <v>72.43333333333332</v>
      </c>
      <c r="P14" s="4">
        <f t="shared" si="6"/>
        <v>13.299999999999999</v>
      </c>
      <c r="Q14" s="4">
        <f t="shared" si="7"/>
        <v>0.9133333333333334</v>
      </c>
      <c r="R14" s="7">
        <f t="shared" si="8"/>
        <v>-0.5666666666666668</v>
      </c>
      <c r="S14" s="4">
        <f t="shared" si="9"/>
        <v>121.88759215686274</v>
      </c>
    </row>
    <row r="15" spans="1:19" ht="12.75">
      <c r="A15" s="3">
        <v>65</v>
      </c>
      <c r="B15" s="3">
        <v>4250</v>
      </c>
      <c r="C15" s="3">
        <v>97.2</v>
      </c>
      <c r="D15" s="3">
        <v>562</v>
      </c>
      <c r="E15" s="3">
        <v>71.6</v>
      </c>
      <c r="F15" s="3">
        <v>13.1</v>
      </c>
      <c r="G15" s="3">
        <v>0.9</v>
      </c>
      <c r="H15" s="3">
        <v>-0.6</v>
      </c>
      <c r="I15" s="4">
        <f t="shared" si="1"/>
        <v>120.11632941176471</v>
      </c>
      <c r="K15" s="3">
        <v>69</v>
      </c>
      <c r="L15" s="3">
        <v>4500</v>
      </c>
      <c r="M15" s="4">
        <f t="shared" si="2"/>
        <v>107.39999999999999</v>
      </c>
      <c r="N15" s="6">
        <f t="shared" si="4"/>
        <v>586.6666666666666</v>
      </c>
      <c r="O15" s="7">
        <f t="shared" si="5"/>
        <v>72.53333333333335</v>
      </c>
      <c r="P15" s="4">
        <f t="shared" si="6"/>
        <v>13.4</v>
      </c>
      <c r="Q15" s="4">
        <f t="shared" si="7"/>
        <v>0.92</v>
      </c>
      <c r="R15" s="7">
        <f t="shared" si="8"/>
        <v>-0.6</v>
      </c>
      <c r="S15" s="4">
        <f t="shared" si="9"/>
        <v>125.34773333333334</v>
      </c>
    </row>
    <row r="16" spans="1:19" ht="12.75">
      <c r="A16" s="3">
        <v>69</v>
      </c>
      <c r="B16" s="3">
        <v>4500</v>
      </c>
      <c r="C16" s="3">
        <v>105.7</v>
      </c>
      <c r="D16" s="3">
        <v>577</v>
      </c>
      <c r="E16" s="3">
        <v>71.5</v>
      </c>
      <c r="F16" s="3">
        <v>13.1</v>
      </c>
      <c r="G16" s="3">
        <v>0.9</v>
      </c>
      <c r="H16" s="3">
        <v>-0.6</v>
      </c>
      <c r="I16" s="4">
        <f t="shared" si="1"/>
        <v>123.36364444444445</v>
      </c>
      <c r="K16" s="3">
        <v>72</v>
      </c>
      <c r="L16" s="3">
        <v>4750</v>
      </c>
      <c r="M16" s="4">
        <f t="shared" si="2"/>
        <v>112.13333333333334</v>
      </c>
      <c r="N16" s="6">
        <f t="shared" si="4"/>
        <v>580</v>
      </c>
      <c r="O16" s="7">
        <f t="shared" si="5"/>
        <v>72.5</v>
      </c>
      <c r="P16" s="4">
        <f t="shared" si="6"/>
        <v>13.166666666666666</v>
      </c>
      <c r="Q16" s="4">
        <f t="shared" si="7"/>
        <v>0.9066666666666667</v>
      </c>
      <c r="R16" s="7">
        <f t="shared" si="8"/>
        <v>-0.6666666666666666</v>
      </c>
      <c r="S16" s="4">
        <f t="shared" si="9"/>
        <v>123.98405614035089</v>
      </c>
    </row>
    <row r="17" spans="1:19" ht="12.75">
      <c r="A17" s="3">
        <v>72</v>
      </c>
      <c r="B17" s="3">
        <v>4750</v>
      </c>
      <c r="C17" s="3">
        <v>110.5</v>
      </c>
      <c r="D17" s="3">
        <v>572</v>
      </c>
      <c r="E17" s="3">
        <v>71.6</v>
      </c>
      <c r="F17" s="3">
        <v>13.2</v>
      </c>
      <c r="G17" s="3">
        <v>0.9</v>
      </c>
      <c r="H17" s="3">
        <v>-0.7</v>
      </c>
      <c r="I17" s="4">
        <f t="shared" si="1"/>
        <v>122.17810526315789</v>
      </c>
      <c r="K17" s="3">
        <v>76</v>
      </c>
      <c r="L17" s="3">
        <v>5000</v>
      </c>
      <c r="M17" s="4">
        <f t="shared" si="2"/>
        <v>116.73333333333333</v>
      </c>
      <c r="N17" s="6">
        <f t="shared" si="4"/>
        <v>574</v>
      </c>
      <c r="O17" s="7">
        <f t="shared" si="5"/>
        <v>72.53333333333332</v>
      </c>
      <c r="P17" s="4">
        <f t="shared" si="6"/>
        <v>13.066666666666668</v>
      </c>
      <c r="Q17" s="4">
        <f t="shared" si="7"/>
        <v>0.9</v>
      </c>
      <c r="R17" s="7">
        <f t="shared" si="8"/>
        <v>-0.6999999999999998</v>
      </c>
      <c r="S17" s="4">
        <f t="shared" si="9"/>
        <v>122.61669333333333</v>
      </c>
    </row>
    <row r="18" spans="1:19" ht="12.75">
      <c r="A18" s="3">
        <v>76</v>
      </c>
      <c r="B18" s="3">
        <v>5000</v>
      </c>
      <c r="C18" s="3">
        <v>115.1</v>
      </c>
      <c r="D18" s="3">
        <v>565</v>
      </c>
      <c r="E18" s="3">
        <v>71.6</v>
      </c>
      <c r="F18" s="3">
        <v>13</v>
      </c>
      <c r="G18" s="3">
        <v>0.89</v>
      </c>
      <c r="H18" s="3">
        <v>-0.7</v>
      </c>
      <c r="I18" s="4">
        <f t="shared" si="1"/>
        <v>120.90104</v>
      </c>
      <c r="K18" s="3">
        <v>80</v>
      </c>
      <c r="L18" s="3">
        <v>5250</v>
      </c>
      <c r="M18" s="4">
        <f t="shared" si="2"/>
        <v>122</v>
      </c>
      <c r="N18" s="6">
        <f t="shared" si="4"/>
        <v>570.6666666666666</v>
      </c>
      <c r="O18" s="7">
        <f t="shared" si="5"/>
        <v>72.6</v>
      </c>
      <c r="P18" s="4">
        <f t="shared" si="6"/>
        <v>12.833333333333334</v>
      </c>
      <c r="Q18" s="4">
        <f t="shared" si="7"/>
        <v>0.8833333333333333</v>
      </c>
      <c r="R18" s="7">
        <f t="shared" si="8"/>
        <v>-0.7333333333333334</v>
      </c>
      <c r="S18" s="4">
        <f t="shared" si="9"/>
        <v>122.0464761904762</v>
      </c>
    </row>
    <row r="19" spans="1:19" ht="12.75">
      <c r="A19" s="3">
        <v>80</v>
      </c>
      <c r="B19" s="3">
        <v>5250</v>
      </c>
      <c r="C19" s="3">
        <v>119.7</v>
      </c>
      <c r="D19" s="3">
        <v>560</v>
      </c>
      <c r="E19" s="3">
        <v>71.7</v>
      </c>
      <c r="F19" s="3">
        <v>12.9</v>
      </c>
      <c r="G19" s="3">
        <v>0.88</v>
      </c>
      <c r="H19" s="3">
        <v>-0.7</v>
      </c>
      <c r="I19" s="4">
        <f t="shared" si="1"/>
        <v>119.74560000000001</v>
      </c>
      <c r="K19" s="3">
        <v>84</v>
      </c>
      <c r="L19" s="3">
        <v>5500</v>
      </c>
      <c r="M19" s="4">
        <f t="shared" si="2"/>
        <v>123.26666666666667</v>
      </c>
      <c r="N19" s="6">
        <f t="shared" si="4"/>
        <v>550.6666666666666</v>
      </c>
      <c r="O19" s="7">
        <f t="shared" si="5"/>
        <v>72.66666666666667</v>
      </c>
      <c r="P19" s="4">
        <f t="shared" si="6"/>
        <v>12.6</v>
      </c>
      <c r="Q19" s="4">
        <f t="shared" si="7"/>
        <v>0.8633333333333333</v>
      </c>
      <c r="R19" s="7">
        <f t="shared" si="8"/>
        <v>-0.8000000000000002</v>
      </c>
      <c r="S19" s="4">
        <f t="shared" si="9"/>
        <v>117.70846060606061</v>
      </c>
    </row>
    <row r="20" spans="1:19" ht="12.75">
      <c r="A20" s="3">
        <v>84</v>
      </c>
      <c r="B20" s="3">
        <v>5500</v>
      </c>
      <c r="C20" s="3">
        <v>121.3</v>
      </c>
      <c r="D20" s="3">
        <v>542</v>
      </c>
      <c r="E20" s="3">
        <v>71.6</v>
      </c>
      <c r="F20" s="3">
        <v>12.6</v>
      </c>
      <c r="G20" s="3">
        <v>0.86</v>
      </c>
      <c r="H20" s="3">
        <v>-0.8</v>
      </c>
      <c r="I20" s="4">
        <f t="shared" si="1"/>
        <v>115.83047272727272</v>
      </c>
      <c r="K20" s="3">
        <v>88</v>
      </c>
      <c r="L20" s="3">
        <v>5750</v>
      </c>
      <c r="M20" s="4">
        <f t="shared" si="2"/>
        <v>123.86666666666667</v>
      </c>
      <c r="N20" s="6">
        <f t="shared" si="4"/>
        <v>529.6666666666666</v>
      </c>
      <c r="O20" s="7">
        <f t="shared" si="5"/>
        <v>72.66666666666667</v>
      </c>
      <c r="P20" s="4">
        <f t="shared" si="6"/>
        <v>12.5</v>
      </c>
      <c r="Q20" s="4">
        <f t="shared" si="7"/>
        <v>0.86</v>
      </c>
      <c r="R20" s="7">
        <f t="shared" si="8"/>
        <v>-0.8666666666666667</v>
      </c>
      <c r="S20" s="4">
        <f t="shared" si="9"/>
        <v>113.13873623188404</v>
      </c>
    </row>
    <row r="21" spans="1:19" ht="12.75">
      <c r="A21" s="3">
        <v>88</v>
      </c>
      <c r="B21" s="3">
        <v>5750</v>
      </c>
      <c r="C21" s="3">
        <v>121.8</v>
      </c>
      <c r="D21" s="3">
        <v>521</v>
      </c>
      <c r="E21" s="3">
        <v>71.7</v>
      </c>
      <c r="F21" s="3">
        <v>12.5</v>
      </c>
      <c r="G21" s="3">
        <v>0.86</v>
      </c>
      <c r="H21" s="3">
        <v>-0.9</v>
      </c>
      <c r="I21" s="4">
        <f t="shared" si="1"/>
        <v>111.25106086956521</v>
      </c>
      <c r="K21" s="3">
        <v>92</v>
      </c>
      <c r="L21" s="3">
        <v>6000</v>
      </c>
      <c r="M21" s="4">
        <f t="shared" si="2"/>
        <v>123.53333333333335</v>
      </c>
      <c r="N21" s="6">
        <f t="shared" si="4"/>
        <v>505.6666666666667</v>
      </c>
      <c r="O21" s="7">
        <f t="shared" si="5"/>
        <v>72.73333333333333</v>
      </c>
      <c r="P21" s="4">
        <f t="shared" si="6"/>
        <v>12.266666666666666</v>
      </c>
      <c r="Q21" s="4">
        <f t="shared" si="7"/>
        <v>0.84</v>
      </c>
      <c r="R21" s="7">
        <f t="shared" si="8"/>
        <v>-0.8333333333333334</v>
      </c>
      <c r="S21" s="4">
        <f t="shared" si="9"/>
        <v>108.13284444444444</v>
      </c>
    </row>
    <row r="22" spans="1:19" ht="12.75">
      <c r="A22" s="3">
        <v>92</v>
      </c>
      <c r="B22" s="3">
        <v>6000</v>
      </c>
      <c r="C22" s="3">
        <v>121.4</v>
      </c>
      <c r="D22" s="3">
        <v>497</v>
      </c>
      <c r="E22" s="3">
        <v>71.6</v>
      </c>
      <c r="F22" s="3">
        <v>12.2</v>
      </c>
      <c r="G22" s="3">
        <v>0.84</v>
      </c>
      <c r="H22" s="3">
        <v>-0.9</v>
      </c>
      <c r="I22" s="4">
        <f t="shared" si="1"/>
        <v>106.26546666666667</v>
      </c>
      <c r="K22" s="3">
        <v>95</v>
      </c>
      <c r="L22" s="3">
        <v>6250</v>
      </c>
      <c r="M22" s="4">
        <f t="shared" si="2"/>
        <v>120.93333333333334</v>
      </c>
      <c r="N22" s="6">
        <f t="shared" si="4"/>
        <v>475</v>
      </c>
      <c r="O22" s="7">
        <f t="shared" si="5"/>
        <v>72.8</v>
      </c>
      <c r="P22" s="4">
        <f t="shared" si="6"/>
        <v>12.1</v>
      </c>
      <c r="Q22" s="4">
        <f t="shared" si="7"/>
        <v>0.8333333333333334</v>
      </c>
      <c r="R22" s="7">
        <f t="shared" si="8"/>
        <v>-0.9</v>
      </c>
      <c r="S22" s="4">
        <f t="shared" si="9"/>
        <v>101.62269866666666</v>
      </c>
    </row>
    <row r="23" spans="1:19" ht="12.75">
      <c r="A23" s="3">
        <v>95</v>
      </c>
      <c r="B23" s="3">
        <v>6250</v>
      </c>
      <c r="C23" s="3">
        <v>118.8</v>
      </c>
      <c r="D23" s="3">
        <v>466</v>
      </c>
      <c r="E23" s="3">
        <v>71.6</v>
      </c>
      <c r="F23" s="3">
        <v>12.2</v>
      </c>
      <c r="G23" s="3">
        <v>0.84</v>
      </c>
      <c r="H23" s="3">
        <v>-0.9</v>
      </c>
      <c r="I23" s="4">
        <f t="shared" si="1"/>
        <v>99.830016</v>
      </c>
      <c r="K23" s="3">
        <v>99</v>
      </c>
      <c r="L23" s="3">
        <v>6500</v>
      </c>
      <c r="M23" s="4">
        <f t="shared" si="2"/>
        <v>116</v>
      </c>
      <c r="N23" s="6">
        <f t="shared" si="4"/>
        <v>437.6666666666667</v>
      </c>
      <c r="O23" s="7">
        <f t="shared" si="5"/>
        <v>72.89999999999999</v>
      </c>
      <c r="P23" s="4">
        <f t="shared" si="6"/>
        <v>12.1</v>
      </c>
      <c r="Q23" s="4">
        <f t="shared" si="7"/>
        <v>0.83</v>
      </c>
      <c r="R23" s="7">
        <f t="shared" si="8"/>
        <v>-0.9333333333333332</v>
      </c>
      <c r="S23" s="4">
        <f t="shared" si="9"/>
        <v>93.728</v>
      </c>
    </row>
    <row r="24" spans="1:12" ht="12.75">
      <c r="A24" t="s">
        <v>17</v>
      </c>
      <c r="K24" s="3"/>
      <c r="L24" s="3"/>
    </row>
    <row r="26" spans="1:4" ht="12.75">
      <c r="A26" t="s">
        <v>2</v>
      </c>
      <c r="C26" s="11">
        <v>208627.021</v>
      </c>
      <c r="D26" s="11"/>
    </row>
    <row r="27" spans="1:7" ht="12.75">
      <c r="A27" s="1">
        <v>39304</v>
      </c>
      <c r="B27" s="2">
        <v>0.4175</v>
      </c>
      <c r="C27" t="s">
        <v>4</v>
      </c>
      <c r="D27" t="s">
        <v>5</v>
      </c>
      <c r="E27" t="s">
        <v>6</v>
      </c>
      <c r="F27" t="s">
        <v>20</v>
      </c>
      <c r="G27" t="s">
        <v>23</v>
      </c>
    </row>
    <row r="28" spans="1:9" ht="12.75">
      <c r="A28" s="3" t="s">
        <v>7</v>
      </c>
      <c r="B28" s="3" t="s">
        <v>8</v>
      </c>
      <c r="C28" s="3" t="s">
        <v>9</v>
      </c>
      <c r="D28" s="3" t="s">
        <v>10</v>
      </c>
      <c r="E28" s="3" t="s">
        <v>11</v>
      </c>
      <c r="F28" s="3" t="s">
        <v>36</v>
      </c>
      <c r="G28" s="3" t="s">
        <v>12</v>
      </c>
      <c r="H28" s="3" t="s">
        <v>13</v>
      </c>
      <c r="I28" s="3" t="s">
        <v>37</v>
      </c>
    </row>
    <row r="29" spans="1:9" ht="12.75">
      <c r="A29" s="3" t="s">
        <v>14</v>
      </c>
      <c r="B29" s="3" t="s">
        <v>8</v>
      </c>
      <c r="C29" s="3" t="s">
        <v>15</v>
      </c>
      <c r="D29" s="3" t="s">
        <v>16</v>
      </c>
      <c r="E29" s="3"/>
      <c r="F29" s="3"/>
      <c r="G29" s="3"/>
      <c r="H29" s="3" t="s">
        <v>35</v>
      </c>
      <c r="I29" s="3" t="s">
        <v>38</v>
      </c>
    </row>
    <row r="30" spans="1:9" ht="12.75">
      <c r="A30" s="3">
        <v>34</v>
      </c>
      <c r="B30" s="3">
        <v>2250</v>
      </c>
      <c r="C30" s="3">
        <v>48.5</v>
      </c>
      <c r="D30" s="3">
        <v>528</v>
      </c>
      <c r="E30" s="3">
        <v>72.4</v>
      </c>
      <c r="F30" s="3">
        <v>14.4</v>
      </c>
      <c r="G30" s="3">
        <v>0.99</v>
      </c>
      <c r="H30" s="3">
        <v>-0.2</v>
      </c>
      <c r="I30" s="4">
        <f>+C30*5252/B30</f>
        <v>113.20977777777777</v>
      </c>
    </row>
    <row r="31" spans="1:9" ht="12.75">
      <c r="A31" s="3">
        <v>38</v>
      </c>
      <c r="B31" s="3">
        <v>2500</v>
      </c>
      <c r="C31" s="3">
        <v>55.8</v>
      </c>
      <c r="D31" s="3">
        <v>548</v>
      </c>
      <c r="E31" s="3">
        <v>72.4</v>
      </c>
      <c r="F31" s="3">
        <v>14.4</v>
      </c>
      <c r="G31" s="3">
        <v>0.99</v>
      </c>
      <c r="H31" s="3">
        <v>-0.3</v>
      </c>
      <c r="I31" s="4">
        <f aca="true" t="shared" si="10" ref="I31:I47">+C31*5252/B31</f>
        <v>117.22464</v>
      </c>
    </row>
    <row r="32" spans="1:9" ht="12.75">
      <c r="A32" s="3">
        <v>42</v>
      </c>
      <c r="B32" s="3">
        <v>2750</v>
      </c>
      <c r="C32" s="3">
        <v>62.1</v>
      </c>
      <c r="D32" s="3">
        <v>554</v>
      </c>
      <c r="E32" s="3">
        <v>72.3</v>
      </c>
      <c r="F32" s="3">
        <v>14.4</v>
      </c>
      <c r="G32" s="3">
        <v>0.99</v>
      </c>
      <c r="H32" s="3">
        <v>-0.3</v>
      </c>
      <c r="I32" s="4">
        <f t="shared" si="10"/>
        <v>118.5997090909091</v>
      </c>
    </row>
    <row r="33" spans="1:9" ht="12.75">
      <c r="A33" s="3">
        <v>46</v>
      </c>
      <c r="B33" s="3">
        <v>3000</v>
      </c>
      <c r="C33" s="3">
        <v>67.3</v>
      </c>
      <c r="D33" s="3">
        <v>551</v>
      </c>
      <c r="E33" s="3">
        <v>72.3</v>
      </c>
      <c r="F33" s="3">
        <v>14.4</v>
      </c>
      <c r="G33" s="3">
        <v>0.99</v>
      </c>
      <c r="H33" s="3">
        <v>-0.3</v>
      </c>
      <c r="I33" s="4">
        <f t="shared" si="10"/>
        <v>117.81986666666666</v>
      </c>
    </row>
    <row r="34" spans="1:9" ht="12.75">
      <c r="A34" s="3">
        <v>50</v>
      </c>
      <c r="B34" s="3">
        <v>3250</v>
      </c>
      <c r="C34" s="3">
        <v>73.5</v>
      </c>
      <c r="D34" s="3">
        <v>555</v>
      </c>
      <c r="E34" s="3">
        <v>72.3</v>
      </c>
      <c r="F34" s="3">
        <v>14.4</v>
      </c>
      <c r="G34" s="3">
        <v>0.99</v>
      </c>
      <c r="H34" s="3">
        <v>-0.4</v>
      </c>
      <c r="I34" s="4">
        <f t="shared" si="10"/>
        <v>118.776</v>
      </c>
    </row>
    <row r="35" spans="1:9" ht="12.75">
      <c r="A35" s="3">
        <v>53</v>
      </c>
      <c r="B35" s="3">
        <v>3500</v>
      </c>
      <c r="C35" s="3">
        <v>81.2</v>
      </c>
      <c r="D35" s="3">
        <v>570</v>
      </c>
      <c r="E35" s="3">
        <v>72.3</v>
      </c>
      <c r="F35" s="3">
        <v>14.3</v>
      </c>
      <c r="G35" s="3">
        <v>0.98</v>
      </c>
      <c r="H35" s="3">
        <v>-0.5</v>
      </c>
      <c r="I35" s="4">
        <f t="shared" si="10"/>
        <v>121.8464</v>
      </c>
    </row>
    <row r="36" spans="1:9" ht="12.75">
      <c r="A36" s="3">
        <v>57</v>
      </c>
      <c r="B36" s="3">
        <v>3750</v>
      </c>
      <c r="C36" s="3">
        <v>89.6</v>
      </c>
      <c r="D36" s="3">
        <v>587</v>
      </c>
      <c r="E36" s="3">
        <v>72.3</v>
      </c>
      <c r="F36" s="3">
        <v>14</v>
      </c>
      <c r="G36" s="3">
        <v>0.96</v>
      </c>
      <c r="H36" s="3">
        <v>-0.7</v>
      </c>
      <c r="I36" s="4">
        <f t="shared" si="10"/>
        <v>125.48778666666665</v>
      </c>
    </row>
    <row r="37" spans="1:9" ht="12.75">
      <c r="A37" s="3">
        <v>61</v>
      </c>
      <c r="B37" s="3">
        <v>4000</v>
      </c>
      <c r="C37" s="3">
        <v>95.3</v>
      </c>
      <c r="D37" s="3">
        <v>585</v>
      </c>
      <c r="E37" s="3">
        <v>72.3</v>
      </c>
      <c r="F37" s="3">
        <v>13.6</v>
      </c>
      <c r="G37" s="3">
        <v>0.93</v>
      </c>
      <c r="H37" s="3">
        <v>-0.6</v>
      </c>
      <c r="I37" s="4">
        <f t="shared" si="10"/>
        <v>125.12889999999999</v>
      </c>
    </row>
    <row r="38" spans="1:9" ht="12.75">
      <c r="A38" s="3">
        <v>65</v>
      </c>
      <c r="B38" s="3">
        <v>4250</v>
      </c>
      <c r="C38" s="3">
        <v>98.3</v>
      </c>
      <c r="D38" s="3">
        <v>568</v>
      </c>
      <c r="E38" s="3">
        <v>72.3</v>
      </c>
      <c r="F38" s="3">
        <v>13.6</v>
      </c>
      <c r="G38" s="3">
        <v>0.93</v>
      </c>
      <c r="H38" s="3">
        <v>-0.5</v>
      </c>
      <c r="I38" s="4">
        <f t="shared" si="10"/>
        <v>121.47567058823529</v>
      </c>
    </row>
    <row r="39" spans="1:9" ht="12.75">
      <c r="A39" s="3">
        <v>69</v>
      </c>
      <c r="B39" s="3">
        <v>4500</v>
      </c>
      <c r="C39" s="3">
        <v>106.5</v>
      </c>
      <c r="D39" s="3">
        <v>582</v>
      </c>
      <c r="E39" s="3">
        <v>72.4</v>
      </c>
      <c r="F39" s="3">
        <v>13.8</v>
      </c>
      <c r="G39" s="3">
        <v>0.95</v>
      </c>
      <c r="H39" s="3">
        <v>-0.6</v>
      </c>
      <c r="I39" s="4">
        <f t="shared" si="10"/>
        <v>124.29733333333333</v>
      </c>
    </row>
    <row r="40" spans="1:9" ht="12.75">
      <c r="A40" s="3">
        <v>72</v>
      </c>
      <c r="B40" s="3">
        <v>4750</v>
      </c>
      <c r="C40" s="3">
        <v>111.9</v>
      </c>
      <c r="D40" s="3">
        <v>579</v>
      </c>
      <c r="E40" s="3">
        <v>72.3</v>
      </c>
      <c r="F40" s="3">
        <v>13.2</v>
      </c>
      <c r="G40" s="3">
        <v>0.91</v>
      </c>
      <c r="H40" s="3">
        <v>-0.6</v>
      </c>
      <c r="I40" s="4">
        <f t="shared" si="10"/>
        <v>123.72606315789474</v>
      </c>
    </row>
    <row r="41" spans="1:9" ht="12.75">
      <c r="A41" s="3">
        <v>76</v>
      </c>
      <c r="B41" s="3">
        <v>5000</v>
      </c>
      <c r="C41" s="3">
        <v>116.9</v>
      </c>
      <c r="D41" s="3">
        <v>575</v>
      </c>
      <c r="E41" s="3">
        <v>72.3</v>
      </c>
      <c r="F41" s="3">
        <v>13.1</v>
      </c>
      <c r="G41" s="3">
        <v>0.9</v>
      </c>
      <c r="H41" s="3">
        <v>-0.7</v>
      </c>
      <c r="I41" s="4">
        <f t="shared" si="10"/>
        <v>122.79176000000001</v>
      </c>
    </row>
    <row r="42" spans="1:9" ht="12.75">
      <c r="A42" s="3">
        <v>80</v>
      </c>
      <c r="B42" s="3">
        <v>5250</v>
      </c>
      <c r="C42" s="3">
        <v>122</v>
      </c>
      <c r="D42" s="3">
        <v>571</v>
      </c>
      <c r="E42" s="3">
        <v>72.3</v>
      </c>
      <c r="F42" s="3">
        <v>12.8</v>
      </c>
      <c r="G42" s="3">
        <v>0.88</v>
      </c>
      <c r="H42" s="3">
        <v>-0.7</v>
      </c>
      <c r="I42" s="4">
        <f t="shared" si="10"/>
        <v>122.04647619047618</v>
      </c>
    </row>
    <row r="43" spans="1:9" ht="12.75">
      <c r="A43" s="3">
        <v>84</v>
      </c>
      <c r="B43" s="3">
        <v>5500</v>
      </c>
      <c r="C43" s="3">
        <v>123</v>
      </c>
      <c r="D43" s="3">
        <v>549</v>
      </c>
      <c r="E43" s="3">
        <v>72.4</v>
      </c>
      <c r="F43" s="3">
        <v>12.6</v>
      </c>
      <c r="G43" s="3">
        <v>0.87</v>
      </c>
      <c r="H43" s="3">
        <v>-0.8</v>
      </c>
      <c r="I43" s="4">
        <f t="shared" si="10"/>
        <v>117.45381818181818</v>
      </c>
    </row>
    <row r="44" spans="1:9" ht="12.75">
      <c r="A44" s="3">
        <v>88</v>
      </c>
      <c r="B44" s="3">
        <v>5750</v>
      </c>
      <c r="C44" s="3">
        <v>123.7</v>
      </c>
      <c r="D44" s="3">
        <v>529</v>
      </c>
      <c r="E44" s="3">
        <v>72.4</v>
      </c>
      <c r="F44" s="3">
        <v>12.5</v>
      </c>
      <c r="G44" s="3">
        <v>0.86</v>
      </c>
      <c r="H44" s="3">
        <v>-0.8</v>
      </c>
      <c r="I44" s="4">
        <f t="shared" si="10"/>
        <v>112.98650434782608</v>
      </c>
    </row>
    <row r="45" spans="1:9" ht="12.75">
      <c r="A45" s="3">
        <v>92</v>
      </c>
      <c r="B45" s="3">
        <v>6000</v>
      </c>
      <c r="C45" s="3">
        <v>123.5</v>
      </c>
      <c r="D45" s="3">
        <v>505</v>
      </c>
      <c r="E45" s="3">
        <v>72.4</v>
      </c>
      <c r="F45" s="3">
        <v>12.3</v>
      </c>
      <c r="G45" s="3">
        <v>0.84</v>
      </c>
      <c r="H45" s="3">
        <v>-0.8</v>
      </c>
      <c r="I45" s="4">
        <f t="shared" si="10"/>
        <v>108.10366666666667</v>
      </c>
    </row>
    <row r="46" spans="1:9" ht="12.75">
      <c r="A46" s="3">
        <v>95</v>
      </c>
      <c r="B46" s="3">
        <v>6250</v>
      </c>
      <c r="C46" s="3">
        <v>121</v>
      </c>
      <c r="D46" s="3">
        <v>475</v>
      </c>
      <c r="E46" s="3">
        <v>72.4</v>
      </c>
      <c r="F46" s="3">
        <v>12.1</v>
      </c>
      <c r="G46" s="3">
        <v>0.83</v>
      </c>
      <c r="H46" s="3">
        <v>-0.9</v>
      </c>
      <c r="I46" s="4">
        <f t="shared" si="10"/>
        <v>101.67872</v>
      </c>
    </row>
    <row r="47" spans="1:9" ht="12.75">
      <c r="A47" s="3">
        <v>99</v>
      </c>
      <c r="B47" s="3">
        <v>6500</v>
      </c>
      <c r="C47" s="3">
        <v>115.9</v>
      </c>
      <c r="D47" s="3">
        <v>437</v>
      </c>
      <c r="E47" s="3">
        <v>72.5</v>
      </c>
      <c r="F47" s="3">
        <v>12.1</v>
      </c>
      <c r="G47" s="3">
        <v>0.83</v>
      </c>
      <c r="H47" s="3">
        <v>-0.9</v>
      </c>
      <c r="I47" s="4">
        <f t="shared" si="10"/>
        <v>93.64720000000001</v>
      </c>
    </row>
    <row r="49" spans="1:4" ht="12.75">
      <c r="A49" t="s">
        <v>2</v>
      </c>
      <c r="C49" s="11">
        <v>208627.022</v>
      </c>
      <c r="D49" s="11"/>
    </row>
    <row r="50" spans="1:7" ht="12.75">
      <c r="A50" s="1">
        <v>39304</v>
      </c>
      <c r="B50" s="2">
        <v>0.4186111111111111</v>
      </c>
      <c r="C50" t="s">
        <v>4</v>
      </c>
      <c r="D50" t="s">
        <v>5</v>
      </c>
      <c r="E50" t="s">
        <v>6</v>
      </c>
      <c r="F50" t="s">
        <v>20</v>
      </c>
      <c r="G50" t="s">
        <v>19</v>
      </c>
    </row>
    <row r="51" spans="1:9" ht="12.75">
      <c r="A51" s="3" t="s">
        <v>7</v>
      </c>
      <c r="B51" s="3" t="s">
        <v>8</v>
      </c>
      <c r="C51" s="3" t="s">
        <v>9</v>
      </c>
      <c r="D51" s="3" t="s">
        <v>10</v>
      </c>
      <c r="E51" s="3" t="s">
        <v>11</v>
      </c>
      <c r="F51" s="3" t="s">
        <v>36</v>
      </c>
      <c r="G51" s="3" t="s">
        <v>12</v>
      </c>
      <c r="H51" s="3" t="s">
        <v>13</v>
      </c>
      <c r="I51" s="3" t="s">
        <v>37</v>
      </c>
    </row>
    <row r="52" spans="1:9" ht="12.75">
      <c r="A52" s="3" t="s">
        <v>14</v>
      </c>
      <c r="B52" s="3" t="s">
        <v>8</v>
      </c>
      <c r="C52" s="3" t="s">
        <v>15</v>
      </c>
      <c r="D52" s="3" t="s">
        <v>16</v>
      </c>
      <c r="E52" s="3"/>
      <c r="F52" s="3"/>
      <c r="G52" s="3"/>
      <c r="H52" s="3" t="s">
        <v>35</v>
      </c>
      <c r="I52" s="3" t="s">
        <v>38</v>
      </c>
    </row>
    <row r="53" spans="1:9" ht="12.75">
      <c r="A53" s="3">
        <v>34</v>
      </c>
      <c r="B53" s="3">
        <v>2250</v>
      </c>
      <c r="C53" s="3">
        <v>47.1</v>
      </c>
      <c r="D53" s="3">
        <v>513</v>
      </c>
      <c r="E53" s="3">
        <v>71.5</v>
      </c>
      <c r="F53" s="3">
        <v>14.6</v>
      </c>
      <c r="G53" s="3">
        <v>1</v>
      </c>
      <c r="H53" s="3">
        <v>-0.2</v>
      </c>
      <c r="I53" s="4">
        <f>+C53*5252/B53</f>
        <v>109.94186666666667</v>
      </c>
    </row>
    <row r="54" spans="1:9" ht="12.75">
      <c r="A54" s="3">
        <v>38</v>
      </c>
      <c r="B54" s="3">
        <v>2500</v>
      </c>
      <c r="C54" s="3">
        <v>56.2</v>
      </c>
      <c r="D54" s="3">
        <v>552</v>
      </c>
      <c r="E54" s="3">
        <v>71.5</v>
      </c>
      <c r="F54" s="3">
        <v>14.4</v>
      </c>
      <c r="G54" s="3">
        <v>0.99</v>
      </c>
      <c r="H54" s="3">
        <v>-0.3</v>
      </c>
      <c r="I54" s="4">
        <f aca="true" t="shared" si="11" ref="I54:I70">+C54*5252/B54</f>
        <v>118.06496000000001</v>
      </c>
    </row>
    <row r="55" spans="1:9" ht="12.75">
      <c r="A55" s="3">
        <v>42</v>
      </c>
      <c r="B55" s="3">
        <v>2750</v>
      </c>
      <c r="C55" s="3">
        <v>62.8</v>
      </c>
      <c r="D55" s="3">
        <v>561</v>
      </c>
      <c r="E55" s="3">
        <v>71.5</v>
      </c>
      <c r="F55" s="3">
        <v>14.3</v>
      </c>
      <c r="G55" s="3">
        <v>0.98</v>
      </c>
      <c r="H55" s="3">
        <v>-0.3</v>
      </c>
      <c r="I55" s="4">
        <f t="shared" si="11"/>
        <v>119.9365818181818</v>
      </c>
    </row>
    <row r="56" spans="1:9" ht="12.75">
      <c r="A56" s="3">
        <v>46</v>
      </c>
      <c r="B56" s="3">
        <v>3000</v>
      </c>
      <c r="C56" s="3">
        <v>68.2</v>
      </c>
      <c r="D56" s="3">
        <v>558</v>
      </c>
      <c r="E56" s="3">
        <v>71.6</v>
      </c>
      <c r="F56" s="3">
        <v>14.3</v>
      </c>
      <c r="G56" s="3">
        <v>0.98</v>
      </c>
      <c r="H56" s="3">
        <v>-0.3</v>
      </c>
      <c r="I56" s="4">
        <f t="shared" si="11"/>
        <v>119.39546666666668</v>
      </c>
    </row>
    <row r="57" spans="1:9" ht="12.75">
      <c r="A57" s="3">
        <v>50</v>
      </c>
      <c r="B57" s="3">
        <v>3250</v>
      </c>
      <c r="C57" s="3">
        <v>73.3</v>
      </c>
      <c r="D57" s="3">
        <v>554</v>
      </c>
      <c r="E57" s="3">
        <v>71.6</v>
      </c>
      <c r="F57" s="3">
        <v>14.3</v>
      </c>
      <c r="G57" s="3">
        <v>0.99</v>
      </c>
      <c r="H57" s="3">
        <v>-0.4</v>
      </c>
      <c r="I57" s="4">
        <f t="shared" si="11"/>
        <v>118.4528</v>
      </c>
    </row>
    <row r="58" spans="1:9" ht="12.75">
      <c r="A58" s="3">
        <v>53</v>
      </c>
      <c r="B58" s="3">
        <v>3500</v>
      </c>
      <c r="C58" s="3">
        <v>81.1</v>
      </c>
      <c r="D58" s="3">
        <v>569</v>
      </c>
      <c r="E58" s="3">
        <v>71.6</v>
      </c>
      <c r="F58" s="3">
        <v>14.3</v>
      </c>
      <c r="G58" s="3">
        <v>0.98</v>
      </c>
      <c r="H58" s="3">
        <v>-0.5</v>
      </c>
      <c r="I58" s="4">
        <f t="shared" si="11"/>
        <v>121.69634285714284</v>
      </c>
    </row>
    <row r="59" spans="1:9" ht="12.75">
      <c r="A59" s="3">
        <v>57</v>
      </c>
      <c r="B59" s="3">
        <v>3750</v>
      </c>
      <c r="C59" s="3">
        <v>90.1</v>
      </c>
      <c r="D59" s="3">
        <v>590</v>
      </c>
      <c r="E59" s="3">
        <v>71.7</v>
      </c>
      <c r="F59" s="3">
        <v>13.7</v>
      </c>
      <c r="G59" s="3">
        <v>0.94</v>
      </c>
      <c r="H59" s="3">
        <v>-0.7</v>
      </c>
      <c r="I59" s="4">
        <f t="shared" si="11"/>
        <v>126.18805333333331</v>
      </c>
    </row>
    <row r="60" spans="1:9" ht="12.75">
      <c r="A60" s="3">
        <v>61</v>
      </c>
      <c r="B60" s="3">
        <v>4000</v>
      </c>
      <c r="C60" s="3">
        <v>95.7</v>
      </c>
      <c r="D60" s="3">
        <v>588</v>
      </c>
      <c r="E60" s="3">
        <v>71.9</v>
      </c>
      <c r="F60" s="3">
        <v>13.1</v>
      </c>
      <c r="G60" s="3">
        <v>0.9</v>
      </c>
      <c r="H60" s="3">
        <v>-0.7</v>
      </c>
      <c r="I60" s="4">
        <f t="shared" si="11"/>
        <v>125.6541</v>
      </c>
    </row>
    <row r="61" spans="1:9" ht="12.75">
      <c r="A61" s="3">
        <v>65</v>
      </c>
      <c r="B61" s="3">
        <v>4250</v>
      </c>
      <c r="C61" s="3">
        <v>98.6</v>
      </c>
      <c r="D61" s="3">
        <v>570</v>
      </c>
      <c r="E61" s="3">
        <v>71.9</v>
      </c>
      <c r="F61" s="3">
        <v>13.1</v>
      </c>
      <c r="G61" s="3">
        <v>0.9</v>
      </c>
      <c r="H61" s="3">
        <v>-0.6</v>
      </c>
      <c r="I61" s="4">
        <f t="shared" si="11"/>
        <v>121.84639999999999</v>
      </c>
    </row>
    <row r="62" spans="1:9" ht="12.75">
      <c r="A62" s="3">
        <v>69</v>
      </c>
      <c r="B62" s="3">
        <v>4500</v>
      </c>
      <c r="C62" s="3">
        <v>107.7</v>
      </c>
      <c r="D62" s="3">
        <v>588</v>
      </c>
      <c r="E62" s="3">
        <v>72</v>
      </c>
      <c r="F62" s="3">
        <v>13.1</v>
      </c>
      <c r="G62" s="3">
        <v>0.9</v>
      </c>
      <c r="H62" s="3">
        <v>-0.6</v>
      </c>
      <c r="I62" s="4">
        <f t="shared" si="11"/>
        <v>125.69786666666667</v>
      </c>
    </row>
    <row r="63" spans="1:9" ht="12.75">
      <c r="A63" s="3">
        <v>72</v>
      </c>
      <c r="B63" s="3">
        <v>4750</v>
      </c>
      <c r="C63" s="3">
        <v>112.2</v>
      </c>
      <c r="D63" s="3">
        <v>580</v>
      </c>
      <c r="E63" s="3">
        <v>72</v>
      </c>
      <c r="F63" s="3">
        <v>13.1</v>
      </c>
      <c r="G63" s="3">
        <v>0.9</v>
      </c>
      <c r="H63" s="3">
        <v>-0.7</v>
      </c>
      <c r="I63" s="4">
        <f t="shared" si="11"/>
        <v>124.05776842105264</v>
      </c>
    </row>
    <row r="64" spans="1:9" ht="12.75">
      <c r="A64" s="3">
        <v>76</v>
      </c>
      <c r="B64" s="3">
        <v>5000</v>
      </c>
      <c r="C64" s="3">
        <v>116.1</v>
      </c>
      <c r="D64" s="3">
        <v>571</v>
      </c>
      <c r="E64" s="3">
        <v>72.1</v>
      </c>
      <c r="F64" s="3">
        <v>13</v>
      </c>
      <c r="G64" s="3">
        <v>0.9</v>
      </c>
      <c r="H64" s="3">
        <v>-0.7</v>
      </c>
      <c r="I64" s="4">
        <f t="shared" si="11"/>
        <v>121.95143999999999</v>
      </c>
    </row>
    <row r="65" spans="1:9" ht="12.75">
      <c r="A65" s="3">
        <v>80</v>
      </c>
      <c r="B65" s="3">
        <v>5250</v>
      </c>
      <c r="C65" s="3">
        <v>121.5</v>
      </c>
      <c r="D65" s="3">
        <v>568</v>
      </c>
      <c r="E65" s="3">
        <v>72.1</v>
      </c>
      <c r="F65" s="3">
        <v>12.8</v>
      </c>
      <c r="G65" s="3">
        <v>0.88</v>
      </c>
      <c r="H65" s="3">
        <v>-0.8</v>
      </c>
      <c r="I65" s="4">
        <f t="shared" si="11"/>
        <v>121.54628571428572</v>
      </c>
    </row>
    <row r="66" spans="1:9" ht="12.75">
      <c r="A66" s="3">
        <v>84</v>
      </c>
      <c r="B66" s="3">
        <v>5500</v>
      </c>
      <c r="C66" s="3">
        <v>122.8</v>
      </c>
      <c r="D66" s="3">
        <v>549</v>
      </c>
      <c r="E66" s="3">
        <v>72.2</v>
      </c>
      <c r="F66" s="3">
        <v>12.6</v>
      </c>
      <c r="G66" s="3">
        <v>0.86</v>
      </c>
      <c r="H66" s="3">
        <v>-0.8</v>
      </c>
      <c r="I66" s="4">
        <f t="shared" si="11"/>
        <v>117.26283636363635</v>
      </c>
    </row>
    <row r="67" spans="1:9" ht="12.75">
      <c r="A67" s="3">
        <v>88</v>
      </c>
      <c r="B67" s="3">
        <v>5750</v>
      </c>
      <c r="C67" s="3">
        <v>123.2</v>
      </c>
      <c r="D67" s="3">
        <v>527</v>
      </c>
      <c r="E67" s="3">
        <v>72.2</v>
      </c>
      <c r="F67" s="3">
        <v>12.5</v>
      </c>
      <c r="G67" s="3">
        <v>0.86</v>
      </c>
      <c r="H67" s="3">
        <v>-0.9</v>
      </c>
      <c r="I67" s="4">
        <f t="shared" si="11"/>
        <v>112.52980869565218</v>
      </c>
    </row>
    <row r="68" spans="1:9" ht="12.75">
      <c r="A68" s="3">
        <v>92</v>
      </c>
      <c r="B68" s="3">
        <v>6000</v>
      </c>
      <c r="C68" s="3">
        <v>123.1</v>
      </c>
      <c r="D68" s="3">
        <v>504</v>
      </c>
      <c r="E68" s="3">
        <v>72.3</v>
      </c>
      <c r="F68" s="3">
        <v>12.2</v>
      </c>
      <c r="G68" s="3">
        <v>0.84</v>
      </c>
      <c r="H68" s="3">
        <v>-0.9</v>
      </c>
      <c r="I68" s="4">
        <f t="shared" si="11"/>
        <v>107.75353333333332</v>
      </c>
    </row>
    <row r="69" spans="1:9" ht="12.75">
      <c r="A69" s="3">
        <v>95</v>
      </c>
      <c r="B69" s="3">
        <v>6250</v>
      </c>
      <c r="C69" s="3">
        <v>120.3</v>
      </c>
      <c r="D69" s="3">
        <v>473</v>
      </c>
      <c r="E69" s="3">
        <v>72.4</v>
      </c>
      <c r="F69" s="3">
        <v>12</v>
      </c>
      <c r="G69" s="3">
        <v>0.83</v>
      </c>
      <c r="H69" s="3">
        <v>-0.9</v>
      </c>
      <c r="I69" s="4">
        <f t="shared" si="11"/>
        <v>101.090496</v>
      </c>
    </row>
    <row r="70" spans="1:9" ht="12.75">
      <c r="A70" s="3">
        <v>99</v>
      </c>
      <c r="B70" s="3">
        <v>6500</v>
      </c>
      <c r="C70" s="3">
        <v>115.5</v>
      </c>
      <c r="D70" s="3">
        <v>436</v>
      </c>
      <c r="E70" s="3">
        <v>72.5</v>
      </c>
      <c r="F70" s="3">
        <v>12</v>
      </c>
      <c r="G70" s="3">
        <v>0.83</v>
      </c>
      <c r="H70" s="3">
        <v>-1</v>
      </c>
      <c r="I70" s="4">
        <f t="shared" si="11"/>
        <v>93.324</v>
      </c>
    </row>
    <row r="72" spans="1:4" ht="12.75">
      <c r="A72" t="s">
        <v>2</v>
      </c>
      <c r="C72" s="11">
        <v>208627.023</v>
      </c>
      <c r="D72" s="11"/>
    </row>
    <row r="73" spans="1:7" ht="12.75">
      <c r="A73" s="1">
        <v>39304</v>
      </c>
      <c r="B73" s="2">
        <v>0.42042824074074076</v>
      </c>
      <c r="C73" t="s">
        <v>4</v>
      </c>
      <c r="D73" t="s">
        <v>5</v>
      </c>
      <c r="E73" t="s">
        <v>6</v>
      </c>
      <c r="F73" t="s">
        <v>20</v>
      </c>
      <c r="G73" t="s">
        <v>22</v>
      </c>
    </row>
    <row r="74" spans="1:9" ht="12.75">
      <c r="A74" s="3" t="s">
        <v>7</v>
      </c>
      <c r="B74" s="3" t="s">
        <v>8</v>
      </c>
      <c r="C74" s="3" t="s">
        <v>9</v>
      </c>
      <c r="D74" s="3" t="s">
        <v>10</v>
      </c>
      <c r="E74" s="3" t="s">
        <v>11</v>
      </c>
      <c r="F74" s="3" t="s">
        <v>36</v>
      </c>
      <c r="G74" s="3" t="s">
        <v>12</v>
      </c>
      <c r="H74" s="3" t="s">
        <v>13</v>
      </c>
      <c r="I74" s="3" t="s">
        <v>37</v>
      </c>
    </row>
    <row r="75" spans="1:9" ht="12.75">
      <c r="A75" s="3" t="s">
        <v>14</v>
      </c>
      <c r="B75" s="3" t="s">
        <v>8</v>
      </c>
      <c r="C75" s="3" t="s">
        <v>15</v>
      </c>
      <c r="D75" s="3" t="s">
        <v>16</v>
      </c>
      <c r="E75" s="3"/>
      <c r="F75" s="3"/>
      <c r="G75" s="3"/>
      <c r="H75" s="3" t="s">
        <v>35</v>
      </c>
      <c r="I75" s="3" t="s">
        <v>38</v>
      </c>
    </row>
    <row r="76" spans="1:10" ht="12.75">
      <c r="A76" s="3">
        <v>34</v>
      </c>
      <c r="B76" s="3">
        <v>2250</v>
      </c>
      <c r="C76" s="9">
        <f>+(C30+C53)/2</f>
        <v>47.8</v>
      </c>
      <c r="D76" s="9">
        <f aca="true" t="shared" si="12" ref="D76:I76">+(D30+D53)/2</f>
        <v>520.5</v>
      </c>
      <c r="E76" s="9">
        <f t="shared" si="12"/>
        <v>71.95</v>
      </c>
      <c r="F76" s="9">
        <f t="shared" si="12"/>
        <v>14.5</v>
      </c>
      <c r="G76" s="9">
        <f t="shared" si="12"/>
        <v>0.995</v>
      </c>
      <c r="H76" s="9">
        <f t="shared" si="12"/>
        <v>-0.2</v>
      </c>
      <c r="I76" s="9">
        <f t="shared" si="12"/>
        <v>111.57582222222223</v>
      </c>
      <c r="J76" t="s">
        <v>46</v>
      </c>
    </row>
    <row r="77" spans="1:9" ht="12.75">
      <c r="A77" s="3">
        <v>38</v>
      </c>
      <c r="B77" s="3">
        <v>2500</v>
      </c>
      <c r="C77" s="3">
        <v>56.5</v>
      </c>
      <c r="D77" s="3">
        <v>555</v>
      </c>
      <c r="E77" s="3">
        <v>72.6</v>
      </c>
      <c r="F77" s="3">
        <v>14.4</v>
      </c>
      <c r="G77" s="3">
        <v>0.99</v>
      </c>
      <c r="H77" s="3">
        <v>-0.3</v>
      </c>
      <c r="I77" s="4">
        <f>+C77*5252/B77</f>
        <v>118.6952</v>
      </c>
    </row>
    <row r="78" spans="1:9" ht="12.75">
      <c r="A78" s="3">
        <v>42</v>
      </c>
      <c r="B78" s="3">
        <v>2750</v>
      </c>
      <c r="C78" s="3">
        <v>62.7</v>
      </c>
      <c r="D78" s="3">
        <v>560</v>
      </c>
      <c r="E78" s="3">
        <v>72.6</v>
      </c>
      <c r="F78" s="3">
        <v>14.3</v>
      </c>
      <c r="G78" s="3">
        <v>0.98</v>
      </c>
      <c r="H78" s="3">
        <v>-0.3</v>
      </c>
      <c r="I78" s="4">
        <f aca="true" t="shared" si="13" ref="I78:I93">+C78*5252/B78</f>
        <v>119.74560000000001</v>
      </c>
    </row>
    <row r="79" spans="1:9" ht="12.75">
      <c r="A79" s="3">
        <v>46</v>
      </c>
      <c r="B79" s="3">
        <v>3000</v>
      </c>
      <c r="C79" s="3">
        <v>68</v>
      </c>
      <c r="D79" s="3">
        <v>556</v>
      </c>
      <c r="E79" s="3">
        <v>72.7</v>
      </c>
      <c r="F79" s="3">
        <v>14.4</v>
      </c>
      <c r="G79" s="3">
        <v>0.99</v>
      </c>
      <c r="H79" s="3">
        <v>-0.3</v>
      </c>
      <c r="I79" s="4">
        <f t="shared" si="13"/>
        <v>119.04533333333333</v>
      </c>
    </row>
    <row r="80" spans="1:9" ht="12.75">
      <c r="A80" s="3">
        <v>50</v>
      </c>
      <c r="B80" s="3">
        <v>3250</v>
      </c>
      <c r="C80" s="3">
        <v>72.8</v>
      </c>
      <c r="D80" s="3">
        <v>550</v>
      </c>
      <c r="E80" s="3">
        <v>72.7</v>
      </c>
      <c r="F80" s="3">
        <v>14.4</v>
      </c>
      <c r="G80" s="3">
        <v>0.99</v>
      </c>
      <c r="H80" s="3">
        <v>-0.4</v>
      </c>
      <c r="I80" s="4">
        <f t="shared" si="13"/>
        <v>117.64479999999999</v>
      </c>
    </row>
    <row r="81" spans="1:9" ht="12.75">
      <c r="A81" s="3">
        <v>53</v>
      </c>
      <c r="B81" s="3">
        <v>3500</v>
      </c>
      <c r="C81" s="3">
        <v>80.6</v>
      </c>
      <c r="D81" s="3">
        <v>566</v>
      </c>
      <c r="E81" s="3">
        <v>72.8</v>
      </c>
      <c r="F81" s="3">
        <v>14.4</v>
      </c>
      <c r="G81" s="3">
        <v>0.99</v>
      </c>
      <c r="H81" s="3">
        <v>-0.5</v>
      </c>
      <c r="I81" s="4">
        <f t="shared" si="13"/>
        <v>120.94605714285713</v>
      </c>
    </row>
    <row r="82" spans="1:9" ht="12.75">
      <c r="A82" s="3">
        <v>57</v>
      </c>
      <c r="B82" s="3">
        <v>3750</v>
      </c>
      <c r="C82" s="3">
        <v>89.8</v>
      </c>
      <c r="D82" s="3">
        <v>588</v>
      </c>
      <c r="E82" s="3">
        <v>72.9</v>
      </c>
      <c r="F82" s="3">
        <v>14.1</v>
      </c>
      <c r="G82" s="3">
        <v>0.97</v>
      </c>
      <c r="H82" s="3">
        <v>-0.7</v>
      </c>
      <c r="I82" s="4">
        <f t="shared" si="13"/>
        <v>125.76789333333333</v>
      </c>
    </row>
    <row r="83" spans="1:9" ht="12.75">
      <c r="A83" s="3">
        <v>61</v>
      </c>
      <c r="B83" s="3">
        <v>4000</v>
      </c>
      <c r="C83" s="3">
        <v>95.7</v>
      </c>
      <c r="D83" s="3">
        <v>588</v>
      </c>
      <c r="E83" s="3">
        <v>73.1</v>
      </c>
      <c r="F83" s="3">
        <v>13.4</v>
      </c>
      <c r="G83" s="3">
        <v>0.92</v>
      </c>
      <c r="H83" s="3">
        <v>-0.7</v>
      </c>
      <c r="I83" s="4">
        <f t="shared" si="13"/>
        <v>125.6541</v>
      </c>
    </row>
    <row r="84" spans="1:9" ht="12.75">
      <c r="A84" s="3">
        <v>65</v>
      </c>
      <c r="B84" s="3">
        <v>4250</v>
      </c>
      <c r="C84" s="3">
        <v>99</v>
      </c>
      <c r="D84" s="3">
        <v>572</v>
      </c>
      <c r="E84" s="3">
        <v>73.1</v>
      </c>
      <c r="F84" s="3">
        <v>13.2</v>
      </c>
      <c r="G84" s="3">
        <v>0.91</v>
      </c>
      <c r="H84" s="3">
        <v>-0.6</v>
      </c>
      <c r="I84" s="4">
        <f t="shared" si="13"/>
        <v>122.34070588235294</v>
      </c>
    </row>
    <row r="85" spans="1:9" ht="12.75">
      <c r="A85" s="3">
        <v>69</v>
      </c>
      <c r="B85" s="3">
        <v>4500</v>
      </c>
      <c r="C85" s="3">
        <v>108</v>
      </c>
      <c r="D85" s="3">
        <v>590</v>
      </c>
      <c r="E85" s="3">
        <v>73.2</v>
      </c>
      <c r="F85" s="3">
        <v>13.3</v>
      </c>
      <c r="G85" s="3">
        <v>0.91</v>
      </c>
      <c r="H85" s="3">
        <v>-0.6</v>
      </c>
      <c r="I85" s="4">
        <f t="shared" si="13"/>
        <v>126.048</v>
      </c>
    </row>
    <row r="86" spans="1:9" ht="12.75">
      <c r="A86" s="3">
        <v>72</v>
      </c>
      <c r="B86" s="3">
        <v>4750</v>
      </c>
      <c r="C86" s="3">
        <v>112.3</v>
      </c>
      <c r="D86" s="3">
        <v>581</v>
      </c>
      <c r="E86" s="3">
        <v>73.2</v>
      </c>
      <c r="F86" s="3">
        <v>13.2</v>
      </c>
      <c r="G86" s="3">
        <v>0.91</v>
      </c>
      <c r="H86" s="3">
        <v>-0.7</v>
      </c>
      <c r="I86" s="4">
        <f t="shared" si="13"/>
        <v>124.16833684210526</v>
      </c>
    </row>
    <row r="87" spans="1:9" ht="12.75">
      <c r="A87" s="3">
        <v>76</v>
      </c>
      <c r="B87" s="3">
        <v>5000</v>
      </c>
      <c r="C87" s="3">
        <v>117.2</v>
      </c>
      <c r="D87" s="3">
        <v>576</v>
      </c>
      <c r="E87" s="3">
        <v>73.2</v>
      </c>
      <c r="F87" s="3">
        <v>13.1</v>
      </c>
      <c r="G87" s="3">
        <v>0.9</v>
      </c>
      <c r="H87" s="3">
        <v>-0.7</v>
      </c>
      <c r="I87" s="4">
        <f t="shared" si="13"/>
        <v>123.10688</v>
      </c>
    </row>
    <row r="88" spans="1:9" ht="12.75">
      <c r="A88" s="3">
        <v>80</v>
      </c>
      <c r="B88" s="3">
        <v>5250</v>
      </c>
      <c r="C88" s="3">
        <v>122.5</v>
      </c>
      <c r="D88" s="3">
        <v>573</v>
      </c>
      <c r="E88" s="3">
        <v>73.4</v>
      </c>
      <c r="F88" s="3">
        <v>12.9</v>
      </c>
      <c r="G88" s="3">
        <v>0.89</v>
      </c>
      <c r="H88" s="3">
        <v>-0.7</v>
      </c>
      <c r="I88" s="4">
        <f t="shared" si="13"/>
        <v>122.54666666666667</v>
      </c>
    </row>
    <row r="89" spans="1:9" ht="12.75">
      <c r="A89" s="3">
        <v>84</v>
      </c>
      <c r="B89" s="3">
        <v>5500</v>
      </c>
      <c r="C89" s="3">
        <v>124</v>
      </c>
      <c r="D89" s="3">
        <v>554</v>
      </c>
      <c r="E89" s="3">
        <v>73.4</v>
      </c>
      <c r="F89" s="3">
        <v>12.6</v>
      </c>
      <c r="G89" s="3">
        <v>0.86</v>
      </c>
      <c r="H89" s="3">
        <v>-0.8</v>
      </c>
      <c r="I89" s="4">
        <f t="shared" si="13"/>
        <v>118.40872727272728</v>
      </c>
    </row>
    <row r="90" spans="1:9" ht="12.75">
      <c r="A90" s="3">
        <v>88</v>
      </c>
      <c r="B90" s="3">
        <v>5750</v>
      </c>
      <c r="C90" s="3">
        <v>124.7</v>
      </c>
      <c r="D90" s="3">
        <v>533</v>
      </c>
      <c r="E90" s="3">
        <v>73.4</v>
      </c>
      <c r="F90" s="3">
        <v>12.5</v>
      </c>
      <c r="G90" s="3">
        <v>0.86</v>
      </c>
      <c r="H90" s="3">
        <v>-0.9</v>
      </c>
      <c r="I90" s="4">
        <f t="shared" si="13"/>
        <v>113.89989565217391</v>
      </c>
    </row>
    <row r="91" spans="1:9" ht="12.75">
      <c r="A91" s="3">
        <v>92</v>
      </c>
      <c r="B91" s="3">
        <v>6000</v>
      </c>
      <c r="C91" s="3">
        <v>124</v>
      </c>
      <c r="D91" s="3">
        <v>508</v>
      </c>
      <c r="E91" s="3">
        <v>73.5</v>
      </c>
      <c r="F91" s="3">
        <v>12.3</v>
      </c>
      <c r="G91" s="3">
        <v>0.84</v>
      </c>
      <c r="H91" s="3">
        <v>-0.8</v>
      </c>
      <c r="I91" s="4">
        <f t="shared" si="13"/>
        <v>108.54133333333333</v>
      </c>
    </row>
    <row r="92" spans="1:9" ht="12.75">
      <c r="A92" s="3">
        <v>95</v>
      </c>
      <c r="B92" s="3">
        <v>6250</v>
      </c>
      <c r="C92" s="3">
        <v>121.5</v>
      </c>
      <c r="D92" s="3">
        <v>477</v>
      </c>
      <c r="E92" s="3">
        <v>73.6</v>
      </c>
      <c r="F92" s="3">
        <v>12.2</v>
      </c>
      <c r="G92" s="3">
        <v>0.84</v>
      </c>
      <c r="H92" s="3">
        <v>-0.9</v>
      </c>
      <c r="I92" s="4">
        <f t="shared" si="13"/>
        <v>102.09888</v>
      </c>
    </row>
    <row r="93" spans="1:9" ht="12.75">
      <c r="A93" s="3">
        <v>99</v>
      </c>
      <c r="B93" s="3">
        <v>6500</v>
      </c>
      <c r="C93" s="3">
        <v>116.6</v>
      </c>
      <c r="D93" s="3">
        <v>440</v>
      </c>
      <c r="E93" s="3">
        <v>73.7</v>
      </c>
      <c r="F93" s="3">
        <v>12.2</v>
      </c>
      <c r="G93" s="3">
        <v>0.83</v>
      </c>
      <c r="H93" s="3">
        <v>-0.9</v>
      </c>
      <c r="I93" s="4">
        <f t="shared" si="13"/>
        <v>94.21279999999999</v>
      </c>
    </row>
    <row r="95" spans="1:19" ht="12.75">
      <c r="A95" t="s">
        <v>2</v>
      </c>
      <c r="C95" s="11">
        <v>208627.024</v>
      </c>
      <c r="D95" s="11"/>
      <c r="K95" s="12" t="s">
        <v>44</v>
      </c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">
        <v>39304</v>
      </c>
      <c r="B96" s="2">
        <v>0.4217476851851852</v>
      </c>
      <c r="C96" t="s">
        <v>4</v>
      </c>
      <c r="D96" t="s">
        <v>5</v>
      </c>
      <c r="E96" t="s">
        <v>6</v>
      </c>
      <c r="F96" t="s">
        <v>20</v>
      </c>
      <c r="G96" t="s">
        <v>24</v>
      </c>
      <c r="K96" s="12"/>
      <c r="L96" s="12"/>
      <c r="M96" s="12"/>
      <c r="N96" s="12"/>
      <c r="O96" s="12"/>
      <c r="P96" s="12"/>
      <c r="Q96" s="12"/>
      <c r="R96" s="12"/>
      <c r="S96" s="12"/>
    </row>
    <row r="97" spans="1:20" ht="12.75">
      <c r="A97" s="3" t="s">
        <v>7</v>
      </c>
      <c r="B97" s="3" t="s">
        <v>8</v>
      </c>
      <c r="C97" s="3" t="s">
        <v>9</v>
      </c>
      <c r="D97" s="3" t="s">
        <v>10</v>
      </c>
      <c r="E97" s="3" t="s">
        <v>11</v>
      </c>
      <c r="F97" s="3" t="s">
        <v>36</v>
      </c>
      <c r="G97" s="3" t="s">
        <v>12</v>
      </c>
      <c r="H97" s="3" t="s">
        <v>13</v>
      </c>
      <c r="I97" s="3" t="s">
        <v>37</v>
      </c>
      <c r="K97" s="3" t="s">
        <v>7</v>
      </c>
      <c r="L97" s="3" t="s">
        <v>8</v>
      </c>
      <c r="M97" s="3" t="s">
        <v>9</v>
      </c>
      <c r="N97" s="3" t="s">
        <v>10</v>
      </c>
      <c r="O97" s="3" t="s">
        <v>11</v>
      </c>
      <c r="P97" s="3" t="s">
        <v>36</v>
      </c>
      <c r="Q97" s="3" t="s">
        <v>12</v>
      </c>
      <c r="R97" s="3" t="s">
        <v>13</v>
      </c>
      <c r="S97" s="3" t="s">
        <v>37</v>
      </c>
      <c r="T97" s="10" t="s">
        <v>45</v>
      </c>
    </row>
    <row r="98" spans="1:19" ht="12.75">
      <c r="A98" s="3" t="s">
        <v>14</v>
      </c>
      <c r="B98" s="3" t="s">
        <v>8</v>
      </c>
      <c r="C98" s="3" t="s">
        <v>15</v>
      </c>
      <c r="D98" s="3" t="s">
        <v>16</v>
      </c>
      <c r="E98" s="3"/>
      <c r="F98" s="3"/>
      <c r="G98" s="3"/>
      <c r="H98" s="3" t="s">
        <v>35</v>
      </c>
      <c r="I98" s="3" t="s">
        <v>38</v>
      </c>
      <c r="K98" s="3" t="s">
        <v>14</v>
      </c>
      <c r="L98" s="3" t="s">
        <v>8</v>
      </c>
      <c r="M98" s="3" t="s">
        <v>15</v>
      </c>
      <c r="N98" s="3" t="s">
        <v>16</v>
      </c>
      <c r="O98" s="3"/>
      <c r="P98" s="3"/>
      <c r="Q98" s="3"/>
      <c r="R98" s="3" t="s">
        <v>35</v>
      </c>
      <c r="S98" s="3" t="s">
        <v>38</v>
      </c>
    </row>
    <row r="99" spans="1:20" ht="12.75">
      <c r="A99" s="3">
        <v>34</v>
      </c>
      <c r="B99" s="3">
        <v>2250</v>
      </c>
      <c r="C99" s="3">
        <v>50.1</v>
      </c>
      <c r="D99" s="3">
        <v>547</v>
      </c>
      <c r="E99" s="3">
        <v>74.1</v>
      </c>
      <c r="F99" s="3">
        <v>14</v>
      </c>
      <c r="G99" s="3">
        <v>0.96</v>
      </c>
      <c r="H99" s="3">
        <v>-0.2</v>
      </c>
      <c r="I99" s="4">
        <f>+C99*5252/B99</f>
        <v>116.94453333333334</v>
      </c>
      <c r="K99" s="3">
        <v>34</v>
      </c>
      <c r="L99" s="3">
        <v>2250</v>
      </c>
      <c r="M99" s="4">
        <f>+(C122+C145+C99)/3</f>
        <v>50.199999999999996</v>
      </c>
      <c r="N99" s="4">
        <f aca="true" t="shared" si="14" ref="N99:S99">+(D122+D145+D99)/3</f>
        <v>547.3333333333334</v>
      </c>
      <c r="O99" s="4">
        <f t="shared" si="14"/>
        <v>72.86666666666666</v>
      </c>
      <c r="P99" s="4">
        <f t="shared" si="14"/>
        <v>13.933333333333332</v>
      </c>
      <c r="Q99" s="4">
        <f t="shared" si="14"/>
        <v>0.9566666666666667</v>
      </c>
      <c r="R99" s="4">
        <f t="shared" si="14"/>
        <v>-0.2333333333333333</v>
      </c>
      <c r="S99" s="4">
        <f t="shared" si="14"/>
        <v>117.17795555555556</v>
      </c>
      <c r="T99" s="5">
        <f>+S99-S6</f>
        <v>5.602133333333327</v>
      </c>
    </row>
    <row r="100" spans="1:20" ht="12.75">
      <c r="A100" s="3">
        <v>38</v>
      </c>
      <c r="B100" s="3">
        <v>2500</v>
      </c>
      <c r="C100" s="3">
        <v>58.1</v>
      </c>
      <c r="D100" s="3">
        <v>571</v>
      </c>
      <c r="E100" s="3">
        <v>74.1</v>
      </c>
      <c r="F100" s="3">
        <v>13.2</v>
      </c>
      <c r="G100" s="3">
        <v>0.91</v>
      </c>
      <c r="H100" s="3">
        <v>-0.3</v>
      </c>
      <c r="I100" s="4">
        <f aca="true" t="shared" si="15" ref="I100:I116">+C100*5252/B100</f>
        <v>122.05648000000001</v>
      </c>
      <c r="K100" s="3">
        <v>38</v>
      </c>
      <c r="L100" s="3">
        <v>2500</v>
      </c>
      <c r="M100" s="4">
        <f aca="true" t="shared" si="16" ref="M100:M116">+(C123+C146+C100)/3</f>
        <v>58.166666666666664</v>
      </c>
      <c r="N100" s="4">
        <f aca="true" t="shared" si="17" ref="N100:N116">+(D123+D146+D100)/3</f>
        <v>571.6666666666666</v>
      </c>
      <c r="O100" s="4">
        <f aca="true" t="shared" si="18" ref="O100:O116">+(E123+E146+E100)/3</f>
        <v>72.8</v>
      </c>
      <c r="P100" s="4">
        <f aca="true" t="shared" si="19" ref="P100:P116">+(F123+F146+F100)/3</f>
        <v>13.233333333333334</v>
      </c>
      <c r="Q100" s="4">
        <f aca="true" t="shared" si="20" ref="Q100:Q116">+(G123+G146+G100)/3</f>
        <v>0.91</v>
      </c>
      <c r="R100" s="4">
        <f aca="true" t="shared" si="21" ref="R100:R116">+(H123+H146+H100)/3</f>
        <v>-0.3</v>
      </c>
      <c r="S100" s="4">
        <f aca="true" t="shared" si="22" ref="S100:S116">+(I123+I146+I100)/3</f>
        <v>122.19653333333333</v>
      </c>
      <c r="T100" s="5">
        <f aca="true" t="shared" si="23" ref="T100:T116">+S100-S7</f>
        <v>4.201599999999999</v>
      </c>
    </row>
    <row r="101" spans="1:20" ht="12.75">
      <c r="A101" s="3">
        <v>42</v>
      </c>
      <c r="B101" s="3">
        <v>2750</v>
      </c>
      <c r="C101" s="3">
        <v>64.5</v>
      </c>
      <c r="D101" s="3">
        <v>577</v>
      </c>
      <c r="E101" s="3">
        <v>74.1</v>
      </c>
      <c r="F101" s="3">
        <v>13.1</v>
      </c>
      <c r="G101" s="3">
        <v>0.9</v>
      </c>
      <c r="H101" s="3">
        <v>-0.3</v>
      </c>
      <c r="I101" s="4">
        <f t="shared" si="15"/>
        <v>123.18327272727272</v>
      </c>
      <c r="K101" s="3">
        <v>42</v>
      </c>
      <c r="L101" s="3">
        <v>2750</v>
      </c>
      <c r="M101" s="4">
        <f t="shared" si="16"/>
        <v>64.60000000000001</v>
      </c>
      <c r="N101" s="4">
        <f t="shared" si="17"/>
        <v>577.3333333333334</v>
      </c>
      <c r="O101" s="4">
        <f t="shared" si="18"/>
        <v>72.83333333333333</v>
      </c>
      <c r="P101" s="4">
        <f t="shared" si="19"/>
        <v>13.1</v>
      </c>
      <c r="Q101" s="4">
        <f t="shared" si="20"/>
        <v>0.9</v>
      </c>
      <c r="R101" s="4">
        <f t="shared" si="21"/>
        <v>-0.3</v>
      </c>
      <c r="S101" s="4">
        <f t="shared" si="22"/>
        <v>123.37425454545455</v>
      </c>
      <c r="T101" s="5">
        <f t="shared" si="23"/>
        <v>3.9469575757575797</v>
      </c>
    </row>
    <row r="102" spans="1:20" ht="12.75">
      <c r="A102" s="3">
        <v>46</v>
      </c>
      <c r="B102" s="3">
        <v>3000</v>
      </c>
      <c r="C102" s="3">
        <v>70.2</v>
      </c>
      <c r="D102" s="3">
        <v>575</v>
      </c>
      <c r="E102" s="3">
        <v>74.1</v>
      </c>
      <c r="F102" s="3">
        <v>13.4</v>
      </c>
      <c r="G102" s="3">
        <v>0.92</v>
      </c>
      <c r="H102" s="3">
        <v>-0.3</v>
      </c>
      <c r="I102" s="4">
        <f t="shared" si="15"/>
        <v>122.89680000000001</v>
      </c>
      <c r="K102" s="3">
        <v>46</v>
      </c>
      <c r="L102" s="3">
        <v>3000</v>
      </c>
      <c r="M102" s="4">
        <f t="shared" si="16"/>
        <v>70.2</v>
      </c>
      <c r="N102" s="4">
        <f t="shared" si="17"/>
        <v>575</v>
      </c>
      <c r="O102" s="4">
        <f t="shared" si="18"/>
        <v>72.73333333333333</v>
      </c>
      <c r="P102" s="4">
        <f t="shared" si="19"/>
        <v>13.166666666666666</v>
      </c>
      <c r="Q102" s="4">
        <f t="shared" si="20"/>
        <v>0.9066666666666667</v>
      </c>
      <c r="R102" s="4">
        <f t="shared" si="21"/>
        <v>-0.3</v>
      </c>
      <c r="S102" s="4">
        <f t="shared" si="22"/>
        <v>122.89680000000003</v>
      </c>
      <c r="T102" s="5">
        <f t="shared" si="23"/>
        <v>4.143244444444463</v>
      </c>
    </row>
    <row r="103" spans="1:20" ht="12.75">
      <c r="A103" s="3">
        <v>50</v>
      </c>
      <c r="B103" s="3">
        <v>3250</v>
      </c>
      <c r="C103" s="3">
        <v>75.3</v>
      </c>
      <c r="D103" s="3">
        <v>569</v>
      </c>
      <c r="E103" s="3">
        <v>74.1</v>
      </c>
      <c r="F103" s="3">
        <v>13.6</v>
      </c>
      <c r="G103" s="3">
        <v>0.93</v>
      </c>
      <c r="H103" s="3">
        <v>-0.4</v>
      </c>
      <c r="I103" s="4">
        <f t="shared" si="15"/>
        <v>121.6848</v>
      </c>
      <c r="K103" s="3">
        <v>50</v>
      </c>
      <c r="L103" s="3">
        <v>3250</v>
      </c>
      <c r="M103" s="4">
        <f t="shared" si="16"/>
        <v>75.53333333333335</v>
      </c>
      <c r="N103" s="4">
        <f t="shared" si="17"/>
        <v>571.3333333333334</v>
      </c>
      <c r="O103" s="4">
        <f t="shared" si="18"/>
        <v>72.76666666666667</v>
      </c>
      <c r="P103" s="4">
        <f t="shared" si="19"/>
        <v>13.433333333333335</v>
      </c>
      <c r="Q103" s="4">
        <f t="shared" si="20"/>
        <v>0.9233333333333333</v>
      </c>
      <c r="R103" s="4">
        <f t="shared" si="21"/>
        <v>-0.4000000000000001</v>
      </c>
      <c r="S103" s="4">
        <f t="shared" si="22"/>
        <v>122.06186666666667</v>
      </c>
      <c r="T103" s="5">
        <f t="shared" si="23"/>
        <v>3.770666666666685</v>
      </c>
    </row>
    <row r="104" spans="1:20" ht="12.75">
      <c r="A104" s="3">
        <v>53</v>
      </c>
      <c r="B104" s="3">
        <v>3500</v>
      </c>
      <c r="C104" s="3">
        <v>83.2</v>
      </c>
      <c r="D104" s="3">
        <v>584</v>
      </c>
      <c r="E104" s="3">
        <v>74.1</v>
      </c>
      <c r="F104" s="3">
        <v>13.6</v>
      </c>
      <c r="G104" s="3">
        <v>0.93</v>
      </c>
      <c r="H104" s="3">
        <v>-0.5</v>
      </c>
      <c r="I104" s="4">
        <f t="shared" si="15"/>
        <v>124.84754285714287</v>
      </c>
      <c r="K104" s="3">
        <v>53</v>
      </c>
      <c r="L104" s="3">
        <v>3500</v>
      </c>
      <c r="M104" s="4">
        <f t="shared" si="16"/>
        <v>83.16666666666667</v>
      </c>
      <c r="N104" s="4">
        <f t="shared" si="17"/>
        <v>583.6666666666666</v>
      </c>
      <c r="O104" s="4">
        <f t="shared" si="18"/>
        <v>72.8</v>
      </c>
      <c r="P104" s="4">
        <f t="shared" si="19"/>
        <v>13.433333333333335</v>
      </c>
      <c r="Q104" s="4">
        <f t="shared" si="20"/>
        <v>0.92</v>
      </c>
      <c r="R104" s="4">
        <f t="shared" si="21"/>
        <v>-0.5</v>
      </c>
      <c r="S104" s="4">
        <f t="shared" si="22"/>
        <v>124.79752380952381</v>
      </c>
      <c r="T104" s="5">
        <f t="shared" si="23"/>
        <v>3.3012571428571533</v>
      </c>
    </row>
    <row r="105" spans="1:20" ht="12.75">
      <c r="A105" s="3">
        <v>57</v>
      </c>
      <c r="B105" s="3">
        <v>3750</v>
      </c>
      <c r="C105" s="3">
        <v>91.4</v>
      </c>
      <c r="D105" s="3">
        <v>599</v>
      </c>
      <c r="E105" s="3">
        <v>74.1</v>
      </c>
      <c r="F105" s="3">
        <v>13.2</v>
      </c>
      <c r="G105" s="3">
        <v>0.9</v>
      </c>
      <c r="H105" s="3">
        <v>-0.7</v>
      </c>
      <c r="I105" s="4">
        <f t="shared" si="15"/>
        <v>128.00874666666667</v>
      </c>
      <c r="K105" s="3">
        <v>57</v>
      </c>
      <c r="L105" s="3">
        <v>3750</v>
      </c>
      <c r="M105" s="4">
        <f t="shared" si="16"/>
        <v>91.23333333333335</v>
      </c>
      <c r="N105" s="4">
        <f t="shared" si="17"/>
        <v>598</v>
      </c>
      <c r="O105" s="4">
        <f t="shared" si="18"/>
        <v>72.8</v>
      </c>
      <c r="P105" s="4">
        <f t="shared" si="19"/>
        <v>13.1</v>
      </c>
      <c r="Q105" s="4">
        <f t="shared" si="20"/>
        <v>0.9</v>
      </c>
      <c r="R105" s="4">
        <f t="shared" si="21"/>
        <v>-0.6666666666666666</v>
      </c>
      <c r="S105" s="4">
        <f t="shared" si="22"/>
        <v>127.77532444444444</v>
      </c>
      <c r="T105" s="5">
        <f t="shared" si="23"/>
        <v>1.9607466666666795</v>
      </c>
    </row>
    <row r="106" spans="1:20" ht="12.75">
      <c r="A106" s="3">
        <v>61</v>
      </c>
      <c r="B106" s="3">
        <v>4000</v>
      </c>
      <c r="C106" s="3">
        <v>96.7</v>
      </c>
      <c r="D106" s="3">
        <v>594</v>
      </c>
      <c r="E106" s="3">
        <v>74.2</v>
      </c>
      <c r="F106" s="3">
        <v>12.8</v>
      </c>
      <c r="G106" s="3">
        <v>0.88</v>
      </c>
      <c r="H106" s="3">
        <v>-0.7</v>
      </c>
      <c r="I106" s="4">
        <f t="shared" si="15"/>
        <v>126.9671</v>
      </c>
      <c r="K106" s="3">
        <v>61</v>
      </c>
      <c r="L106" s="3">
        <v>4000</v>
      </c>
      <c r="M106" s="4">
        <f t="shared" si="16"/>
        <v>96.73333333333333</v>
      </c>
      <c r="N106" s="4">
        <f t="shared" si="17"/>
        <v>594.3333333333334</v>
      </c>
      <c r="O106" s="4">
        <f t="shared" si="18"/>
        <v>72.86666666666667</v>
      </c>
      <c r="P106" s="4">
        <f t="shared" si="19"/>
        <v>12.833333333333334</v>
      </c>
      <c r="Q106" s="4">
        <f t="shared" si="20"/>
        <v>0.88</v>
      </c>
      <c r="R106" s="4">
        <f t="shared" si="21"/>
        <v>-0.6666666666666666</v>
      </c>
      <c r="S106" s="4">
        <f t="shared" si="22"/>
        <v>127.01086666666667</v>
      </c>
      <c r="T106" s="5">
        <f t="shared" si="23"/>
        <v>1.5318333333333385</v>
      </c>
    </row>
    <row r="107" spans="1:20" ht="12.75">
      <c r="A107" s="3">
        <v>65</v>
      </c>
      <c r="B107" s="3">
        <v>4250</v>
      </c>
      <c r="C107" s="3">
        <v>99.6</v>
      </c>
      <c r="D107" s="3">
        <v>576</v>
      </c>
      <c r="E107" s="3">
        <v>74.3</v>
      </c>
      <c r="F107" s="3">
        <v>12.9</v>
      </c>
      <c r="G107" s="3">
        <v>0.89</v>
      </c>
      <c r="H107" s="3">
        <v>-0.6</v>
      </c>
      <c r="I107" s="4">
        <f t="shared" si="15"/>
        <v>123.08216470588235</v>
      </c>
      <c r="K107" s="3">
        <v>65</v>
      </c>
      <c r="L107" s="3">
        <v>4250</v>
      </c>
      <c r="M107" s="4">
        <f t="shared" si="16"/>
        <v>99.36666666666667</v>
      </c>
      <c r="N107" s="4">
        <f t="shared" si="17"/>
        <v>574.3333333333334</v>
      </c>
      <c r="O107" s="4">
        <f t="shared" si="18"/>
        <v>72.89999999999999</v>
      </c>
      <c r="P107" s="4">
        <f t="shared" si="19"/>
        <v>13</v>
      </c>
      <c r="Q107" s="4">
        <f t="shared" si="20"/>
        <v>0.8933333333333334</v>
      </c>
      <c r="R107" s="4">
        <f t="shared" si="21"/>
        <v>-0.6</v>
      </c>
      <c r="S107" s="4">
        <f t="shared" si="22"/>
        <v>122.79381960784313</v>
      </c>
      <c r="T107" s="5">
        <f t="shared" si="23"/>
        <v>0.9062274509803956</v>
      </c>
    </row>
    <row r="108" spans="1:20" ht="12.75">
      <c r="A108" s="3">
        <v>69</v>
      </c>
      <c r="B108" s="3">
        <v>4500</v>
      </c>
      <c r="C108" s="3">
        <v>108</v>
      </c>
      <c r="D108" s="3">
        <v>590</v>
      </c>
      <c r="E108" s="3">
        <v>74.3</v>
      </c>
      <c r="F108" s="3">
        <v>13.1</v>
      </c>
      <c r="G108" s="3">
        <v>0.9</v>
      </c>
      <c r="H108" s="3">
        <v>-0.6</v>
      </c>
      <c r="I108" s="4">
        <f t="shared" si="15"/>
        <v>126.048</v>
      </c>
      <c r="K108" s="3">
        <v>69</v>
      </c>
      <c r="L108" s="3">
        <v>4500</v>
      </c>
      <c r="M108" s="4">
        <f t="shared" si="16"/>
        <v>108.10000000000001</v>
      </c>
      <c r="N108" s="4">
        <f t="shared" si="17"/>
        <v>590.3333333333334</v>
      </c>
      <c r="O108" s="4">
        <f t="shared" si="18"/>
        <v>72.93333333333334</v>
      </c>
      <c r="P108" s="4">
        <f t="shared" si="19"/>
        <v>13.166666666666666</v>
      </c>
      <c r="Q108" s="4">
        <f t="shared" si="20"/>
        <v>0.9033333333333333</v>
      </c>
      <c r="R108" s="4">
        <f t="shared" si="21"/>
        <v>-0.6</v>
      </c>
      <c r="S108" s="4">
        <f t="shared" si="22"/>
        <v>126.16471111111112</v>
      </c>
      <c r="T108" s="5">
        <f t="shared" si="23"/>
        <v>0.8169777777777796</v>
      </c>
    </row>
    <row r="109" spans="1:20" ht="12.75">
      <c r="A109" s="3">
        <v>72</v>
      </c>
      <c r="B109" s="3">
        <v>4750</v>
      </c>
      <c r="C109" s="3">
        <v>112.9</v>
      </c>
      <c r="D109" s="3">
        <v>584</v>
      </c>
      <c r="E109" s="3">
        <v>74.4</v>
      </c>
      <c r="F109" s="3">
        <v>13.2</v>
      </c>
      <c r="G109" s="3">
        <v>0.9</v>
      </c>
      <c r="H109" s="3">
        <v>-0.7</v>
      </c>
      <c r="I109" s="4">
        <f t="shared" si="15"/>
        <v>124.83174736842106</v>
      </c>
      <c r="K109" s="3">
        <v>72</v>
      </c>
      <c r="L109" s="3">
        <v>4750</v>
      </c>
      <c r="M109" s="4">
        <f t="shared" si="16"/>
        <v>112.76666666666667</v>
      </c>
      <c r="N109" s="4">
        <f t="shared" si="17"/>
        <v>583.3333333333334</v>
      </c>
      <c r="O109" s="4">
        <f t="shared" si="18"/>
        <v>73</v>
      </c>
      <c r="P109" s="4">
        <f t="shared" si="19"/>
        <v>13.233333333333334</v>
      </c>
      <c r="Q109" s="4">
        <f t="shared" si="20"/>
        <v>0.9066666666666667</v>
      </c>
      <c r="R109" s="4">
        <f t="shared" si="21"/>
        <v>-0.6666666666666666</v>
      </c>
      <c r="S109" s="4">
        <f t="shared" si="22"/>
        <v>124.68432280701755</v>
      </c>
      <c r="T109" s="5">
        <f t="shared" si="23"/>
        <v>0.7002666666666642</v>
      </c>
    </row>
    <row r="110" spans="1:20" ht="12.75">
      <c r="A110" s="3">
        <v>76</v>
      </c>
      <c r="B110" s="3">
        <v>5000</v>
      </c>
      <c r="C110" s="3">
        <v>117</v>
      </c>
      <c r="D110" s="3">
        <v>575</v>
      </c>
      <c r="E110" s="3">
        <v>74.4</v>
      </c>
      <c r="F110" s="3">
        <v>13.1</v>
      </c>
      <c r="G110" s="3">
        <v>0.9</v>
      </c>
      <c r="H110" s="3">
        <v>-0.7</v>
      </c>
      <c r="I110" s="4">
        <f t="shared" si="15"/>
        <v>122.8968</v>
      </c>
      <c r="K110" s="3">
        <v>76</v>
      </c>
      <c r="L110" s="3">
        <v>5000</v>
      </c>
      <c r="M110" s="4">
        <f t="shared" si="16"/>
        <v>117.06666666666666</v>
      </c>
      <c r="N110" s="4">
        <f t="shared" si="17"/>
        <v>575.3333333333334</v>
      </c>
      <c r="O110" s="4">
        <f t="shared" si="18"/>
        <v>73</v>
      </c>
      <c r="P110" s="4">
        <f t="shared" si="19"/>
        <v>13.133333333333333</v>
      </c>
      <c r="Q110" s="4">
        <f t="shared" si="20"/>
        <v>0.9033333333333333</v>
      </c>
      <c r="R110" s="4">
        <f t="shared" si="21"/>
        <v>-0.6999999999999998</v>
      </c>
      <c r="S110" s="4">
        <f t="shared" si="22"/>
        <v>122.96682666666668</v>
      </c>
      <c r="T110" s="5">
        <f t="shared" si="23"/>
        <v>0.3501333333333463</v>
      </c>
    </row>
    <row r="111" spans="1:20" ht="12.75">
      <c r="A111" s="3">
        <v>80</v>
      </c>
      <c r="B111" s="3">
        <v>5250</v>
      </c>
      <c r="C111" s="3">
        <v>122.5</v>
      </c>
      <c r="D111" s="3">
        <v>574</v>
      </c>
      <c r="E111" s="3">
        <v>74.5</v>
      </c>
      <c r="F111" s="3">
        <v>13</v>
      </c>
      <c r="G111" s="3">
        <v>0.89</v>
      </c>
      <c r="H111" s="3">
        <v>-0.7</v>
      </c>
      <c r="I111" s="4">
        <f t="shared" si="15"/>
        <v>122.54666666666667</v>
      </c>
      <c r="K111" s="3">
        <v>80</v>
      </c>
      <c r="L111" s="3">
        <v>5250</v>
      </c>
      <c r="M111" s="4">
        <f t="shared" si="16"/>
        <v>122.23333333333333</v>
      </c>
      <c r="N111" s="4">
        <f t="shared" si="17"/>
        <v>572.3333333333334</v>
      </c>
      <c r="O111" s="4">
        <f t="shared" si="18"/>
        <v>73.06666666666666</v>
      </c>
      <c r="P111" s="4">
        <f t="shared" si="19"/>
        <v>13.033333333333333</v>
      </c>
      <c r="Q111" s="4">
        <f t="shared" si="20"/>
        <v>0.8933333333333334</v>
      </c>
      <c r="R111" s="4">
        <f t="shared" si="21"/>
        <v>-0.6999999999999998</v>
      </c>
      <c r="S111" s="4">
        <f t="shared" si="22"/>
        <v>122.27989841269842</v>
      </c>
      <c r="T111" s="5">
        <f t="shared" si="23"/>
        <v>0.23342222222221665</v>
      </c>
    </row>
    <row r="112" spans="1:20" ht="12.75">
      <c r="A112" s="3">
        <v>84</v>
      </c>
      <c r="B112" s="3">
        <v>5500</v>
      </c>
      <c r="C112" s="3">
        <v>123.8</v>
      </c>
      <c r="D112" s="3">
        <v>553</v>
      </c>
      <c r="E112" s="3">
        <v>74.4</v>
      </c>
      <c r="F112" s="3">
        <v>12.9</v>
      </c>
      <c r="G112" s="3">
        <v>0.88</v>
      </c>
      <c r="H112" s="3">
        <v>-0.8</v>
      </c>
      <c r="I112" s="4">
        <f t="shared" si="15"/>
        <v>118.21774545454545</v>
      </c>
      <c r="K112" s="3">
        <v>84</v>
      </c>
      <c r="L112" s="3">
        <v>5500</v>
      </c>
      <c r="M112" s="4">
        <f t="shared" si="16"/>
        <v>123.76666666666667</v>
      </c>
      <c r="N112" s="4">
        <f t="shared" si="17"/>
        <v>553</v>
      </c>
      <c r="O112" s="4">
        <f t="shared" si="18"/>
        <v>73.1</v>
      </c>
      <c r="P112" s="4">
        <f t="shared" si="19"/>
        <v>12.866666666666667</v>
      </c>
      <c r="Q112" s="4">
        <f t="shared" si="20"/>
        <v>0.88</v>
      </c>
      <c r="R112" s="4">
        <f t="shared" si="21"/>
        <v>-0.8000000000000002</v>
      </c>
      <c r="S112" s="4">
        <f t="shared" si="22"/>
        <v>118.18591515151515</v>
      </c>
      <c r="T112" s="5">
        <f t="shared" si="23"/>
        <v>0.4774545454545347</v>
      </c>
    </row>
    <row r="113" spans="1:20" ht="12.75">
      <c r="A113" s="3">
        <v>88</v>
      </c>
      <c r="B113" s="3">
        <v>5750</v>
      </c>
      <c r="C113" s="3">
        <v>124.8</v>
      </c>
      <c r="D113" s="3">
        <v>534</v>
      </c>
      <c r="E113" s="3">
        <v>74.5</v>
      </c>
      <c r="F113" s="3">
        <v>12.9</v>
      </c>
      <c r="G113" s="3">
        <v>0.88</v>
      </c>
      <c r="H113" s="3">
        <v>-0.8</v>
      </c>
      <c r="I113" s="4">
        <f t="shared" si="15"/>
        <v>113.99123478260869</v>
      </c>
      <c r="K113" s="3">
        <v>88</v>
      </c>
      <c r="L113" s="3">
        <v>5750</v>
      </c>
      <c r="M113" s="4">
        <f t="shared" si="16"/>
        <v>124.8</v>
      </c>
      <c r="N113" s="4">
        <f t="shared" si="17"/>
        <v>533.3333333333334</v>
      </c>
      <c r="O113" s="4">
        <f t="shared" si="18"/>
        <v>73.16666666666667</v>
      </c>
      <c r="P113" s="4">
        <f t="shared" si="19"/>
        <v>12.799999999999999</v>
      </c>
      <c r="Q113" s="4">
        <f t="shared" si="20"/>
        <v>0.88</v>
      </c>
      <c r="R113" s="4">
        <f t="shared" si="21"/>
        <v>-0.8333333333333334</v>
      </c>
      <c r="S113" s="4">
        <f t="shared" si="22"/>
        <v>113.99123478260869</v>
      </c>
      <c r="T113" s="5">
        <f t="shared" si="23"/>
        <v>0.852498550724647</v>
      </c>
    </row>
    <row r="114" spans="1:20" ht="12.75">
      <c r="A114" s="3">
        <v>92</v>
      </c>
      <c r="B114" s="3">
        <v>6000</v>
      </c>
      <c r="C114" s="3">
        <v>125</v>
      </c>
      <c r="D114" s="3">
        <v>512</v>
      </c>
      <c r="E114" s="3">
        <v>74.5</v>
      </c>
      <c r="F114" s="3">
        <v>12.6</v>
      </c>
      <c r="G114" s="3">
        <v>0.86</v>
      </c>
      <c r="H114" s="3">
        <v>-0.9</v>
      </c>
      <c r="I114" s="4">
        <f t="shared" si="15"/>
        <v>109.41666666666667</v>
      </c>
      <c r="K114" s="3">
        <v>92</v>
      </c>
      <c r="L114" s="3">
        <v>6000</v>
      </c>
      <c r="M114" s="4">
        <f t="shared" si="16"/>
        <v>124.86666666666667</v>
      </c>
      <c r="N114" s="4">
        <f t="shared" si="17"/>
        <v>511.3333333333333</v>
      </c>
      <c r="O114" s="4">
        <f t="shared" si="18"/>
        <v>73.23333333333333</v>
      </c>
      <c r="P114" s="4">
        <f t="shared" si="19"/>
        <v>12.633333333333333</v>
      </c>
      <c r="Q114" s="4">
        <f t="shared" si="20"/>
        <v>0.8666666666666667</v>
      </c>
      <c r="R114" s="4">
        <f t="shared" si="21"/>
        <v>-0.9</v>
      </c>
      <c r="S114" s="4">
        <f t="shared" si="22"/>
        <v>109.29995555555557</v>
      </c>
      <c r="T114" s="5">
        <f t="shared" si="23"/>
        <v>1.1671111111111259</v>
      </c>
    </row>
    <row r="115" spans="1:20" ht="12.75">
      <c r="A115" s="3">
        <v>95</v>
      </c>
      <c r="B115" s="3">
        <v>6250</v>
      </c>
      <c r="C115" s="3">
        <v>122.6</v>
      </c>
      <c r="D115" s="3">
        <v>482</v>
      </c>
      <c r="E115" s="3">
        <v>74.6</v>
      </c>
      <c r="F115" s="3">
        <v>12.6</v>
      </c>
      <c r="G115" s="3">
        <v>0.87</v>
      </c>
      <c r="H115" s="3">
        <v>-0.9</v>
      </c>
      <c r="I115" s="4">
        <f t="shared" si="15"/>
        <v>103.023232</v>
      </c>
      <c r="K115" s="3">
        <v>95</v>
      </c>
      <c r="L115" s="3">
        <v>6250</v>
      </c>
      <c r="M115" s="4">
        <f t="shared" si="16"/>
        <v>122.66666666666667</v>
      </c>
      <c r="N115" s="4">
        <f t="shared" si="17"/>
        <v>482</v>
      </c>
      <c r="O115" s="4">
        <f t="shared" si="18"/>
        <v>73.3</v>
      </c>
      <c r="P115" s="4">
        <f t="shared" si="19"/>
        <v>12.6</v>
      </c>
      <c r="Q115" s="4">
        <f t="shared" si="20"/>
        <v>0.8666666666666667</v>
      </c>
      <c r="R115" s="4">
        <f t="shared" si="21"/>
        <v>-0.9</v>
      </c>
      <c r="S115" s="4">
        <f t="shared" si="22"/>
        <v>103.07925333333333</v>
      </c>
      <c r="T115" s="5">
        <f t="shared" si="23"/>
        <v>1.456554666666662</v>
      </c>
    </row>
    <row r="116" spans="1:20" ht="12.75">
      <c r="A116" s="3">
        <v>99</v>
      </c>
      <c r="B116" s="3">
        <v>6500</v>
      </c>
      <c r="C116" s="3">
        <v>118.3</v>
      </c>
      <c r="D116" s="3">
        <v>446</v>
      </c>
      <c r="E116" s="3">
        <v>74.7</v>
      </c>
      <c r="F116" s="3">
        <v>12.5</v>
      </c>
      <c r="G116" s="3">
        <v>0.86</v>
      </c>
      <c r="H116" s="3">
        <v>-0.9</v>
      </c>
      <c r="I116" s="4">
        <f t="shared" si="15"/>
        <v>95.5864</v>
      </c>
      <c r="K116" s="3">
        <v>99</v>
      </c>
      <c r="L116" s="3">
        <v>6500</v>
      </c>
      <c r="M116" s="4">
        <f t="shared" si="16"/>
        <v>117.93333333333334</v>
      </c>
      <c r="N116" s="4">
        <f t="shared" si="17"/>
        <v>445</v>
      </c>
      <c r="O116" s="4">
        <f t="shared" si="18"/>
        <v>73.36666666666666</v>
      </c>
      <c r="P116" s="4">
        <f t="shared" si="19"/>
        <v>12.466666666666667</v>
      </c>
      <c r="Q116" s="4">
        <f t="shared" si="20"/>
        <v>0.8566666666666666</v>
      </c>
      <c r="R116" s="4">
        <f t="shared" si="21"/>
        <v>-0.9</v>
      </c>
      <c r="S116" s="4">
        <f t="shared" si="22"/>
        <v>95.29013333333334</v>
      </c>
      <c r="T116" s="5">
        <f t="shared" si="23"/>
        <v>1.5621333333333496</v>
      </c>
    </row>
    <row r="118" spans="1:4" ht="12.75">
      <c r="A118" t="s">
        <v>2</v>
      </c>
      <c r="C118" s="11">
        <v>208627.025</v>
      </c>
      <c r="D118" s="11"/>
    </row>
    <row r="119" spans="1:7" ht="12.75">
      <c r="A119" s="1">
        <v>39304</v>
      </c>
      <c r="B119" s="2">
        <v>0.42504629629629626</v>
      </c>
      <c r="C119" t="s">
        <v>4</v>
      </c>
      <c r="D119" t="s">
        <v>5</v>
      </c>
      <c r="E119" t="s">
        <v>6</v>
      </c>
      <c r="F119" t="s">
        <v>20</v>
      </c>
      <c r="G119" t="s">
        <v>23</v>
      </c>
    </row>
    <row r="120" spans="1:9" ht="12.75">
      <c r="A120" s="3" t="s">
        <v>7</v>
      </c>
      <c r="B120" s="3" t="s">
        <v>8</v>
      </c>
      <c r="C120" s="3" t="s">
        <v>9</v>
      </c>
      <c r="D120" s="3" t="s">
        <v>10</v>
      </c>
      <c r="E120" s="3" t="s">
        <v>11</v>
      </c>
      <c r="F120" s="3" t="s">
        <v>36</v>
      </c>
      <c r="G120" s="3" t="s">
        <v>12</v>
      </c>
      <c r="H120" s="3" t="s">
        <v>13</v>
      </c>
      <c r="I120" s="3" t="s">
        <v>37</v>
      </c>
    </row>
    <row r="121" spans="1:9" ht="12.75">
      <c r="A121" s="3" t="s">
        <v>14</v>
      </c>
      <c r="B121" s="3" t="s">
        <v>8</v>
      </c>
      <c r="C121" s="3" t="s">
        <v>15</v>
      </c>
      <c r="D121" s="3" t="s">
        <v>16</v>
      </c>
      <c r="E121" s="3"/>
      <c r="F121" s="3"/>
      <c r="G121" s="3"/>
      <c r="H121" s="3" t="s">
        <v>35</v>
      </c>
      <c r="I121" s="3" t="s">
        <v>38</v>
      </c>
    </row>
    <row r="122" spans="1:9" ht="12.75">
      <c r="A122" s="3">
        <v>34</v>
      </c>
      <c r="B122" s="3">
        <v>2250</v>
      </c>
      <c r="C122" s="3">
        <v>50.4</v>
      </c>
      <c r="D122" s="3">
        <v>549</v>
      </c>
      <c r="E122" s="3">
        <v>71.9</v>
      </c>
      <c r="F122" s="3">
        <v>13.7</v>
      </c>
      <c r="G122" s="3">
        <v>0.94</v>
      </c>
      <c r="H122" s="3">
        <v>-0.2</v>
      </c>
      <c r="I122" s="4">
        <f>+C122*5252/B122</f>
        <v>117.64479999999999</v>
      </c>
    </row>
    <row r="123" spans="1:9" ht="12.75">
      <c r="A123" s="3">
        <v>38</v>
      </c>
      <c r="B123" s="3">
        <v>2500</v>
      </c>
      <c r="C123" s="3">
        <v>58</v>
      </c>
      <c r="D123" s="3">
        <v>570</v>
      </c>
      <c r="E123" s="3">
        <v>71.8</v>
      </c>
      <c r="F123" s="3">
        <v>13.1</v>
      </c>
      <c r="G123" s="3">
        <v>0.9</v>
      </c>
      <c r="H123" s="3">
        <v>-0.3</v>
      </c>
      <c r="I123" s="4">
        <f aca="true" t="shared" si="24" ref="I123:I139">+C123*5252/B123</f>
        <v>121.8464</v>
      </c>
    </row>
    <row r="124" spans="1:9" ht="12.75">
      <c r="A124" s="3">
        <v>42</v>
      </c>
      <c r="B124" s="3">
        <v>2750</v>
      </c>
      <c r="C124" s="3">
        <v>64.7</v>
      </c>
      <c r="D124" s="3">
        <v>578</v>
      </c>
      <c r="E124" s="3">
        <v>71.9</v>
      </c>
      <c r="F124" s="3">
        <v>13.1</v>
      </c>
      <c r="G124" s="3">
        <v>0.9</v>
      </c>
      <c r="H124" s="3">
        <v>-0.3</v>
      </c>
      <c r="I124" s="4">
        <f t="shared" si="24"/>
        <v>123.56523636363637</v>
      </c>
    </row>
    <row r="125" spans="1:9" ht="12.75">
      <c r="A125" s="3">
        <v>46</v>
      </c>
      <c r="B125" s="3">
        <v>3000</v>
      </c>
      <c r="C125" s="3">
        <v>69.9</v>
      </c>
      <c r="D125" s="3">
        <v>573</v>
      </c>
      <c r="E125" s="3">
        <v>71.7</v>
      </c>
      <c r="F125" s="3">
        <v>13</v>
      </c>
      <c r="G125" s="3">
        <v>0.9</v>
      </c>
      <c r="H125" s="3">
        <v>-0.3</v>
      </c>
      <c r="I125" s="4">
        <f t="shared" si="24"/>
        <v>122.37160000000002</v>
      </c>
    </row>
    <row r="126" spans="1:9" ht="12.75">
      <c r="A126" s="3">
        <v>50</v>
      </c>
      <c r="B126" s="3">
        <v>3250</v>
      </c>
      <c r="C126" s="3">
        <v>75.6</v>
      </c>
      <c r="D126" s="3">
        <v>572</v>
      </c>
      <c r="E126" s="3">
        <v>71.8</v>
      </c>
      <c r="F126" s="3">
        <v>13.4</v>
      </c>
      <c r="G126" s="3">
        <v>0.92</v>
      </c>
      <c r="H126" s="3">
        <v>-0.4</v>
      </c>
      <c r="I126" s="4">
        <f t="shared" si="24"/>
        <v>122.16959999999999</v>
      </c>
    </row>
    <row r="127" spans="1:9" ht="12.75">
      <c r="A127" s="3">
        <v>53</v>
      </c>
      <c r="B127" s="3">
        <v>3500</v>
      </c>
      <c r="C127" s="3">
        <v>83.2</v>
      </c>
      <c r="D127" s="3">
        <v>584</v>
      </c>
      <c r="E127" s="3">
        <v>71.9</v>
      </c>
      <c r="F127" s="3">
        <v>13.3</v>
      </c>
      <c r="G127" s="3">
        <v>0.91</v>
      </c>
      <c r="H127" s="3">
        <v>-0.5</v>
      </c>
      <c r="I127" s="4">
        <f t="shared" si="24"/>
        <v>124.84754285714287</v>
      </c>
    </row>
    <row r="128" spans="1:9" ht="12.75">
      <c r="A128" s="3">
        <v>57</v>
      </c>
      <c r="B128" s="3">
        <v>3750</v>
      </c>
      <c r="C128" s="3">
        <v>91.1</v>
      </c>
      <c r="D128" s="3">
        <v>597</v>
      </c>
      <c r="E128" s="3">
        <v>71.9</v>
      </c>
      <c r="F128" s="3">
        <v>13</v>
      </c>
      <c r="G128" s="3">
        <v>0.9</v>
      </c>
      <c r="H128" s="3">
        <v>-0.6</v>
      </c>
      <c r="I128" s="4">
        <f t="shared" si="24"/>
        <v>127.58858666666666</v>
      </c>
    </row>
    <row r="129" spans="1:9" ht="12.75">
      <c r="A129" s="3">
        <v>61</v>
      </c>
      <c r="B129" s="3">
        <v>4000</v>
      </c>
      <c r="C129" s="3">
        <v>96.9</v>
      </c>
      <c r="D129" s="3">
        <v>595</v>
      </c>
      <c r="E129" s="3">
        <v>72</v>
      </c>
      <c r="F129" s="3">
        <v>12.8</v>
      </c>
      <c r="G129" s="3">
        <v>0.88</v>
      </c>
      <c r="H129" s="3">
        <v>-0.6</v>
      </c>
      <c r="I129" s="4">
        <f t="shared" si="24"/>
        <v>127.22970000000001</v>
      </c>
    </row>
    <row r="130" spans="1:9" ht="12.75">
      <c r="A130" s="3">
        <v>65</v>
      </c>
      <c r="B130" s="3">
        <v>4250</v>
      </c>
      <c r="C130" s="3">
        <v>99.3</v>
      </c>
      <c r="D130" s="3">
        <v>574</v>
      </c>
      <c r="E130" s="3">
        <v>72</v>
      </c>
      <c r="F130" s="3">
        <v>13</v>
      </c>
      <c r="G130" s="3">
        <v>0.89</v>
      </c>
      <c r="H130" s="3">
        <v>-0.6</v>
      </c>
      <c r="I130" s="4">
        <f t="shared" si="24"/>
        <v>122.71143529411763</v>
      </c>
    </row>
    <row r="131" spans="1:9" ht="12.75">
      <c r="A131" s="3">
        <v>69</v>
      </c>
      <c r="B131" s="3">
        <v>4500</v>
      </c>
      <c r="C131" s="3">
        <v>108</v>
      </c>
      <c r="D131" s="3">
        <v>590</v>
      </c>
      <c r="E131" s="3">
        <v>72.1</v>
      </c>
      <c r="F131" s="3">
        <v>13.3</v>
      </c>
      <c r="G131" s="3">
        <v>0.91</v>
      </c>
      <c r="H131" s="3">
        <v>-0.6</v>
      </c>
      <c r="I131" s="4">
        <f t="shared" si="24"/>
        <v>126.048</v>
      </c>
    </row>
    <row r="132" spans="1:9" ht="12.75">
      <c r="A132" s="3">
        <v>72</v>
      </c>
      <c r="B132" s="3">
        <v>4750</v>
      </c>
      <c r="C132" s="3">
        <v>112.7</v>
      </c>
      <c r="D132" s="3">
        <v>583</v>
      </c>
      <c r="E132" s="3">
        <v>72.1</v>
      </c>
      <c r="F132" s="3">
        <v>13.3</v>
      </c>
      <c r="G132" s="3">
        <v>0.91</v>
      </c>
      <c r="H132" s="3">
        <v>-0.6</v>
      </c>
      <c r="I132" s="4">
        <f t="shared" si="24"/>
        <v>124.6106105263158</v>
      </c>
    </row>
    <row r="133" spans="1:9" ht="12.75">
      <c r="A133" s="3">
        <v>76</v>
      </c>
      <c r="B133" s="3">
        <v>5000</v>
      </c>
      <c r="C133" s="3">
        <v>116.8</v>
      </c>
      <c r="D133" s="3">
        <v>574</v>
      </c>
      <c r="E133" s="3">
        <v>72.1</v>
      </c>
      <c r="F133" s="3">
        <v>13.2</v>
      </c>
      <c r="G133" s="3">
        <v>0.91</v>
      </c>
      <c r="H133" s="3">
        <v>-0.7</v>
      </c>
      <c r="I133" s="4">
        <f t="shared" si="24"/>
        <v>122.68672</v>
      </c>
    </row>
    <row r="134" spans="1:9" ht="12.75">
      <c r="A134" s="3">
        <v>80</v>
      </c>
      <c r="B134" s="3">
        <v>5250</v>
      </c>
      <c r="C134" s="3">
        <v>121.9</v>
      </c>
      <c r="D134" s="3">
        <v>570</v>
      </c>
      <c r="E134" s="3">
        <v>72.2</v>
      </c>
      <c r="F134" s="3">
        <v>13.1</v>
      </c>
      <c r="G134" s="3">
        <v>0.9</v>
      </c>
      <c r="H134" s="3">
        <v>-0.7</v>
      </c>
      <c r="I134" s="4">
        <f t="shared" si="24"/>
        <v>121.94643809523811</v>
      </c>
    </row>
    <row r="135" spans="1:9" ht="12.75">
      <c r="A135" s="3">
        <v>84</v>
      </c>
      <c r="B135" s="3">
        <v>5500</v>
      </c>
      <c r="C135" s="3">
        <v>123.9</v>
      </c>
      <c r="D135" s="3">
        <v>554</v>
      </c>
      <c r="E135" s="3">
        <v>72.3</v>
      </c>
      <c r="F135" s="3">
        <v>12.9</v>
      </c>
      <c r="G135" s="3">
        <v>0.88</v>
      </c>
      <c r="H135" s="3">
        <v>-0.8</v>
      </c>
      <c r="I135" s="4">
        <f t="shared" si="24"/>
        <v>118.31323636363638</v>
      </c>
    </row>
    <row r="136" spans="1:9" ht="12.75">
      <c r="A136" s="3">
        <v>88</v>
      </c>
      <c r="B136" s="3">
        <v>5750</v>
      </c>
      <c r="C136" s="3">
        <v>124.6</v>
      </c>
      <c r="D136" s="3">
        <v>532</v>
      </c>
      <c r="E136" s="3">
        <v>72.4</v>
      </c>
      <c r="F136" s="3">
        <v>12.7</v>
      </c>
      <c r="G136" s="3">
        <v>0.88</v>
      </c>
      <c r="H136" s="3">
        <v>-0.8</v>
      </c>
      <c r="I136" s="4">
        <f t="shared" si="24"/>
        <v>113.80855652173912</v>
      </c>
    </row>
    <row r="137" spans="1:9" ht="12.75">
      <c r="A137" s="3">
        <v>92</v>
      </c>
      <c r="B137" s="3">
        <v>6000</v>
      </c>
      <c r="C137" s="3">
        <v>124.7</v>
      </c>
      <c r="D137" s="3">
        <v>511</v>
      </c>
      <c r="E137" s="3">
        <v>72.5</v>
      </c>
      <c r="F137" s="3">
        <v>12.6</v>
      </c>
      <c r="G137" s="3">
        <v>0.87</v>
      </c>
      <c r="H137" s="3">
        <v>-0.9</v>
      </c>
      <c r="I137" s="4">
        <f t="shared" si="24"/>
        <v>109.15406666666667</v>
      </c>
    </row>
    <row r="138" spans="1:9" ht="12.75">
      <c r="A138" s="3">
        <v>95</v>
      </c>
      <c r="B138" s="3">
        <v>6250</v>
      </c>
      <c r="C138" s="3">
        <v>122.7</v>
      </c>
      <c r="D138" s="3">
        <v>482</v>
      </c>
      <c r="E138" s="3">
        <v>72.6</v>
      </c>
      <c r="F138" s="3">
        <v>12.6</v>
      </c>
      <c r="G138" s="3">
        <v>0.86</v>
      </c>
      <c r="H138" s="3">
        <v>-0.9</v>
      </c>
      <c r="I138" s="4">
        <f t="shared" si="24"/>
        <v>103.107264</v>
      </c>
    </row>
    <row r="139" spans="1:9" ht="12.75">
      <c r="A139" s="3">
        <v>99</v>
      </c>
      <c r="B139" s="3">
        <v>6500</v>
      </c>
      <c r="C139" s="3">
        <v>117.6</v>
      </c>
      <c r="D139" s="3">
        <v>444</v>
      </c>
      <c r="E139" s="3">
        <v>72.6</v>
      </c>
      <c r="F139" s="3">
        <v>12.5</v>
      </c>
      <c r="G139" s="3">
        <v>0.86</v>
      </c>
      <c r="H139" s="3">
        <v>-0.9</v>
      </c>
      <c r="I139" s="4">
        <f t="shared" si="24"/>
        <v>95.0208</v>
      </c>
    </row>
    <row r="141" spans="1:4" ht="12.75">
      <c r="A141" t="s">
        <v>2</v>
      </c>
      <c r="C141" s="11">
        <v>208627.026</v>
      </c>
      <c r="D141" s="11"/>
    </row>
    <row r="142" spans="1:7" ht="12.75">
      <c r="A142" s="1">
        <v>39304</v>
      </c>
      <c r="B142" s="2">
        <v>0.4268634259259259</v>
      </c>
      <c r="C142" t="s">
        <v>4</v>
      </c>
      <c r="D142" t="s">
        <v>5</v>
      </c>
      <c r="E142" t="s">
        <v>6</v>
      </c>
      <c r="F142" t="s">
        <v>20</v>
      </c>
      <c r="G142" t="s">
        <v>22</v>
      </c>
    </row>
    <row r="143" spans="1:9" ht="12.75">
      <c r="A143" s="3" t="s">
        <v>7</v>
      </c>
      <c r="B143" s="3" t="s">
        <v>8</v>
      </c>
      <c r="C143" s="3" t="s">
        <v>9</v>
      </c>
      <c r="D143" s="3" t="s">
        <v>10</v>
      </c>
      <c r="E143" s="3" t="s">
        <v>11</v>
      </c>
      <c r="F143" s="3" t="s">
        <v>36</v>
      </c>
      <c r="G143" s="3" t="s">
        <v>12</v>
      </c>
      <c r="H143" s="3" t="s">
        <v>13</v>
      </c>
      <c r="I143" s="3" t="s">
        <v>37</v>
      </c>
    </row>
    <row r="144" spans="1:9" ht="12.75">
      <c r="A144" s="3" t="s">
        <v>14</v>
      </c>
      <c r="B144" s="3" t="s">
        <v>8</v>
      </c>
      <c r="C144" s="3" t="s">
        <v>15</v>
      </c>
      <c r="D144" s="3" t="s">
        <v>16</v>
      </c>
      <c r="E144" s="3"/>
      <c r="F144" s="3"/>
      <c r="G144" s="3"/>
      <c r="H144" s="3" t="s">
        <v>35</v>
      </c>
      <c r="I144" s="3" t="s">
        <v>38</v>
      </c>
    </row>
    <row r="145" spans="1:9" ht="12.75">
      <c r="A145" s="3">
        <v>34</v>
      </c>
      <c r="B145" s="3">
        <v>2250</v>
      </c>
      <c r="C145" s="3">
        <v>50.1</v>
      </c>
      <c r="D145" s="3">
        <v>546</v>
      </c>
      <c r="E145" s="3">
        <v>72.6</v>
      </c>
      <c r="F145" s="3">
        <v>14.1</v>
      </c>
      <c r="G145" s="3">
        <v>0.97</v>
      </c>
      <c r="H145" s="3">
        <v>-0.3</v>
      </c>
      <c r="I145" s="4">
        <f>+C145*5252/B145</f>
        <v>116.94453333333334</v>
      </c>
    </row>
    <row r="146" spans="1:9" ht="12.75">
      <c r="A146" s="3">
        <v>38</v>
      </c>
      <c r="B146" s="3">
        <v>2500</v>
      </c>
      <c r="C146" s="3">
        <v>58.4</v>
      </c>
      <c r="D146" s="3">
        <v>574</v>
      </c>
      <c r="E146" s="3">
        <v>72.5</v>
      </c>
      <c r="F146" s="3">
        <v>13.4</v>
      </c>
      <c r="G146" s="3">
        <v>0.92</v>
      </c>
      <c r="H146" s="3">
        <v>-0.3</v>
      </c>
      <c r="I146" s="4">
        <f aca="true" t="shared" si="25" ref="I146:I162">+C146*5252/B146</f>
        <v>122.68672</v>
      </c>
    </row>
    <row r="147" spans="1:9" ht="12.75">
      <c r="A147" s="3">
        <v>42</v>
      </c>
      <c r="B147" s="3">
        <v>2750</v>
      </c>
      <c r="C147" s="3">
        <v>64.6</v>
      </c>
      <c r="D147" s="3">
        <v>577</v>
      </c>
      <c r="E147" s="3">
        <v>72.5</v>
      </c>
      <c r="F147" s="3">
        <v>13.1</v>
      </c>
      <c r="G147" s="3">
        <v>0.9</v>
      </c>
      <c r="H147" s="3">
        <v>-0.3</v>
      </c>
      <c r="I147" s="4">
        <f t="shared" si="25"/>
        <v>123.37425454545453</v>
      </c>
    </row>
    <row r="148" spans="1:9" ht="12.75">
      <c r="A148" s="3">
        <v>46</v>
      </c>
      <c r="B148" s="3">
        <v>3000</v>
      </c>
      <c r="C148" s="3">
        <v>70.5</v>
      </c>
      <c r="D148" s="3">
        <v>577</v>
      </c>
      <c r="E148" s="3">
        <v>72.4</v>
      </c>
      <c r="F148" s="3">
        <v>13.1</v>
      </c>
      <c r="G148" s="3">
        <v>0.9</v>
      </c>
      <c r="H148" s="3">
        <v>-0.3</v>
      </c>
      <c r="I148" s="4">
        <f t="shared" si="25"/>
        <v>123.422</v>
      </c>
    </row>
    <row r="149" spans="1:9" ht="12.75">
      <c r="A149" s="3">
        <v>50</v>
      </c>
      <c r="B149" s="3">
        <v>3250</v>
      </c>
      <c r="C149" s="3">
        <v>75.7</v>
      </c>
      <c r="D149" s="3">
        <v>573</v>
      </c>
      <c r="E149" s="3">
        <v>72.4</v>
      </c>
      <c r="F149" s="3">
        <v>13.3</v>
      </c>
      <c r="G149" s="3">
        <v>0.92</v>
      </c>
      <c r="H149" s="3">
        <v>-0.4</v>
      </c>
      <c r="I149" s="4">
        <f t="shared" si="25"/>
        <v>122.33120000000001</v>
      </c>
    </row>
    <row r="150" spans="1:9" ht="12.75">
      <c r="A150" s="3">
        <v>53</v>
      </c>
      <c r="B150" s="3">
        <v>3500</v>
      </c>
      <c r="C150" s="3">
        <v>83.1</v>
      </c>
      <c r="D150" s="3">
        <v>583</v>
      </c>
      <c r="E150" s="3">
        <v>72.4</v>
      </c>
      <c r="F150" s="3">
        <v>13.4</v>
      </c>
      <c r="G150" s="3">
        <v>0.92</v>
      </c>
      <c r="H150" s="3">
        <v>-0.5</v>
      </c>
      <c r="I150" s="4">
        <f t="shared" si="25"/>
        <v>124.6974857142857</v>
      </c>
    </row>
    <row r="151" spans="1:9" ht="12.75">
      <c r="A151" s="3">
        <v>57</v>
      </c>
      <c r="B151" s="3">
        <v>3750</v>
      </c>
      <c r="C151" s="3">
        <v>91.2</v>
      </c>
      <c r="D151" s="3">
        <v>598</v>
      </c>
      <c r="E151" s="3">
        <v>72.4</v>
      </c>
      <c r="F151" s="3">
        <v>13.1</v>
      </c>
      <c r="G151" s="3">
        <v>0.9</v>
      </c>
      <c r="H151" s="3">
        <v>-0.7</v>
      </c>
      <c r="I151" s="4">
        <f t="shared" si="25"/>
        <v>127.72864000000001</v>
      </c>
    </row>
    <row r="152" spans="1:9" ht="12.75">
      <c r="A152" s="3">
        <v>61</v>
      </c>
      <c r="B152" s="3">
        <v>4000</v>
      </c>
      <c r="C152" s="3">
        <v>96.6</v>
      </c>
      <c r="D152" s="3">
        <v>594</v>
      </c>
      <c r="E152" s="3">
        <v>72.4</v>
      </c>
      <c r="F152" s="3">
        <v>12.9</v>
      </c>
      <c r="G152" s="3">
        <v>0.88</v>
      </c>
      <c r="H152" s="3">
        <v>-0.7</v>
      </c>
      <c r="I152" s="4">
        <f t="shared" si="25"/>
        <v>126.83579999999999</v>
      </c>
    </row>
    <row r="153" spans="1:9" ht="12.75">
      <c r="A153" s="3">
        <v>65</v>
      </c>
      <c r="B153" s="3">
        <v>4250</v>
      </c>
      <c r="C153" s="3">
        <v>99.2</v>
      </c>
      <c r="D153" s="3">
        <v>573</v>
      </c>
      <c r="E153" s="3">
        <v>72.4</v>
      </c>
      <c r="F153" s="3">
        <v>13.1</v>
      </c>
      <c r="G153" s="3">
        <v>0.9</v>
      </c>
      <c r="H153" s="3">
        <v>-0.6</v>
      </c>
      <c r="I153" s="4">
        <f t="shared" si="25"/>
        <v>122.58785882352942</v>
      </c>
    </row>
    <row r="154" spans="1:9" ht="12.75">
      <c r="A154" s="3">
        <v>69</v>
      </c>
      <c r="B154" s="3">
        <v>4500</v>
      </c>
      <c r="C154" s="3">
        <v>108.3</v>
      </c>
      <c r="D154" s="3">
        <v>591</v>
      </c>
      <c r="E154" s="3">
        <v>72.4</v>
      </c>
      <c r="F154" s="3">
        <v>13.1</v>
      </c>
      <c r="G154" s="3">
        <v>0.9</v>
      </c>
      <c r="H154" s="3">
        <v>-0.6</v>
      </c>
      <c r="I154" s="4">
        <f t="shared" si="25"/>
        <v>126.39813333333333</v>
      </c>
    </row>
    <row r="155" spans="1:9" ht="12.75">
      <c r="A155" s="3">
        <v>72</v>
      </c>
      <c r="B155" s="3">
        <v>4750</v>
      </c>
      <c r="C155" s="3">
        <v>112.7</v>
      </c>
      <c r="D155" s="3">
        <v>583</v>
      </c>
      <c r="E155" s="3">
        <v>72.5</v>
      </c>
      <c r="F155" s="3">
        <v>13.2</v>
      </c>
      <c r="G155" s="3">
        <v>0.91</v>
      </c>
      <c r="H155" s="3">
        <v>-0.7</v>
      </c>
      <c r="I155" s="4">
        <f t="shared" si="25"/>
        <v>124.6106105263158</v>
      </c>
    </row>
    <row r="156" spans="1:9" ht="12.75">
      <c r="A156" s="3">
        <v>76</v>
      </c>
      <c r="B156" s="3">
        <v>5000</v>
      </c>
      <c r="C156" s="3">
        <v>117.4</v>
      </c>
      <c r="D156" s="3">
        <v>577</v>
      </c>
      <c r="E156" s="3">
        <v>72.5</v>
      </c>
      <c r="F156" s="3">
        <v>13.1</v>
      </c>
      <c r="G156" s="3">
        <v>0.9</v>
      </c>
      <c r="H156" s="3">
        <v>-0.7</v>
      </c>
      <c r="I156" s="4">
        <f t="shared" si="25"/>
        <v>123.31696000000001</v>
      </c>
    </row>
    <row r="157" spans="1:9" ht="12.75">
      <c r="A157" s="3">
        <v>80</v>
      </c>
      <c r="B157" s="3">
        <v>5250</v>
      </c>
      <c r="C157" s="3">
        <v>122.3</v>
      </c>
      <c r="D157" s="3">
        <v>573</v>
      </c>
      <c r="E157" s="3">
        <v>72.5</v>
      </c>
      <c r="F157" s="3">
        <v>13</v>
      </c>
      <c r="G157" s="3">
        <v>0.89</v>
      </c>
      <c r="H157" s="3">
        <v>-0.7</v>
      </c>
      <c r="I157" s="4">
        <f t="shared" si="25"/>
        <v>122.34659047619047</v>
      </c>
    </row>
    <row r="158" spans="1:9" ht="12.75">
      <c r="A158" s="3">
        <v>84</v>
      </c>
      <c r="B158" s="3">
        <v>5500</v>
      </c>
      <c r="C158" s="3">
        <v>123.6</v>
      </c>
      <c r="D158" s="3">
        <v>552</v>
      </c>
      <c r="E158" s="3">
        <v>72.6</v>
      </c>
      <c r="F158" s="3">
        <v>12.8</v>
      </c>
      <c r="G158" s="3">
        <v>0.88</v>
      </c>
      <c r="H158" s="3">
        <v>-0.8</v>
      </c>
      <c r="I158" s="4">
        <f t="shared" si="25"/>
        <v>118.02676363636363</v>
      </c>
    </row>
    <row r="159" spans="1:9" ht="12.75">
      <c r="A159" s="3">
        <v>88</v>
      </c>
      <c r="B159" s="3">
        <v>5750</v>
      </c>
      <c r="C159" s="3">
        <v>125</v>
      </c>
      <c r="D159" s="3">
        <v>534</v>
      </c>
      <c r="E159" s="3">
        <v>72.6</v>
      </c>
      <c r="F159" s="3">
        <v>12.8</v>
      </c>
      <c r="G159" s="3">
        <v>0.88</v>
      </c>
      <c r="H159" s="3">
        <v>-0.9</v>
      </c>
      <c r="I159" s="4">
        <f t="shared" si="25"/>
        <v>114.17391304347827</v>
      </c>
    </row>
    <row r="160" spans="1:9" ht="12.75">
      <c r="A160" s="3">
        <v>92</v>
      </c>
      <c r="B160" s="3">
        <v>6000</v>
      </c>
      <c r="C160" s="3">
        <v>124.9</v>
      </c>
      <c r="D160" s="3">
        <v>511</v>
      </c>
      <c r="E160" s="3">
        <v>72.7</v>
      </c>
      <c r="F160" s="3">
        <v>12.7</v>
      </c>
      <c r="G160" s="3">
        <v>0.87</v>
      </c>
      <c r="H160" s="3">
        <v>-0.9</v>
      </c>
      <c r="I160" s="4">
        <f t="shared" si="25"/>
        <v>109.32913333333335</v>
      </c>
    </row>
    <row r="161" spans="1:9" ht="12.75">
      <c r="A161" s="3">
        <v>95</v>
      </c>
      <c r="B161" s="3">
        <v>6250</v>
      </c>
      <c r="C161" s="3">
        <v>122.7</v>
      </c>
      <c r="D161" s="3">
        <v>482</v>
      </c>
      <c r="E161" s="3">
        <v>72.7</v>
      </c>
      <c r="F161" s="3">
        <v>12.6</v>
      </c>
      <c r="G161" s="3">
        <v>0.87</v>
      </c>
      <c r="H161" s="3">
        <v>-0.9</v>
      </c>
      <c r="I161" s="4">
        <f t="shared" si="25"/>
        <v>103.107264</v>
      </c>
    </row>
    <row r="162" spans="1:9" ht="12.75">
      <c r="A162" s="3">
        <v>99</v>
      </c>
      <c r="B162" s="3">
        <v>6500</v>
      </c>
      <c r="C162" s="3">
        <v>117.9</v>
      </c>
      <c r="D162" s="3">
        <v>445</v>
      </c>
      <c r="E162" s="3">
        <v>72.8</v>
      </c>
      <c r="F162" s="3">
        <v>12.4</v>
      </c>
      <c r="G162" s="3">
        <v>0.85</v>
      </c>
      <c r="H162" s="3">
        <v>-0.9</v>
      </c>
      <c r="I162" s="4">
        <f t="shared" si="25"/>
        <v>95.26320000000001</v>
      </c>
    </row>
    <row r="164" spans="1:4" ht="12.75">
      <c r="A164" t="s">
        <v>0</v>
      </c>
      <c r="B164" t="s">
        <v>18</v>
      </c>
      <c r="C164" t="s">
        <v>1</v>
      </c>
      <c r="D164" t="s">
        <v>0</v>
      </c>
    </row>
    <row r="165" spans="1:2" ht="12.75">
      <c r="A165" s="1">
        <v>39304</v>
      </c>
      <c r="B165" s="2">
        <v>0.42931712962962965</v>
      </c>
    </row>
  </sheetData>
  <mergeCells count="9">
    <mergeCell ref="C1:D1"/>
    <mergeCell ref="C26:D26"/>
    <mergeCell ref="C49:D49"/>
    <mergeCell ref="C72:D72"/>
    <mergeCell ref="C95:D95"/>
    <mergeCell ref="C118:D118"/>
    <mergeCell ref="C141:D141"/>
    <mergeCell ref="K2:S3"/>
    <mergeCell ref="K95:S9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 Olsen</cp:lastModifiedBy>
  <dcterms:created xsi:type="dcterms:W3CDTF">2007-08-10T23:25:41Z</dcterms:created>
  <dcterms:modified xsi:type="dcterms:W3CDTF">2007-08-11T16:51:33Z</dcterms:modified>
  <cp:category/>
  <cp:version/>
  <cp:contentType/>
  <cp:contentStatus/>
</cp:coreProperties>
</file>